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DEBIO SERVER\INTERN FELLES\STATISTIKK\2019\"/>
    </mc:Choice>
  </mc:AlternateContent>
  <bookViews>
    <workbookView xWindow="360" yWindow="90" windowWidth="11595" windowHeight="6930"/>
  </bookViews>
  <sheets>
    <sheet name="Ark1" sheetId="1" r:id="rId1"/>
    <sheet name="Ark2" sheetId="2" r:id="rId2"/>
  </sheets>
  <calcPr calcId="162913"/>
</workbook>
</file>

<file path=xl/calcChain.xml><?xml version="1.0" encoding="utf-8"?>
<calcChain xmlns="http://schemas.openxmlformats.org/spreadsheetml/2006/main">
  <c r="CY7" i="1" l="1"/>
  <c r="CY22" i="1" l="1"/>
  <c r="CY21" i="1"/>
  <c r="CY20" i="1"/>
  <c r="CY19" i="1"/>
  <c r="CY18" i="1"/>
  <c r="CY17" i="1"/>
  <c r="CY16" i="1"/>
  <c r="CY15" i="1"/>
  <c r="CY14" i="1"/>
  <c r="CY13" i="1"/>
  <c r="CY12" i="1"/>
  <c r="CY11" i="1"/>
  <c r="CY10" i="1"/>
  <c r="CY9" i="1"/>
  <c r="CY8" i="1"/>
  <c r="CY6" i="1"/>
  <c r="CY5" i="1"/>
  <c r="CX22" i="1"/>
  <c r="CX21" i="1"/>
  <c r="CX20" i="1"/>
  <c r="CX19" i="1"/>
  <c r="CX18" i="1"/>
  <c r="CX17" i="1"/>
  <c r="CX16" i="1"/>
  <c r="CX15" i="1"/>
  <c r="CX14" i="1"/>
  <c r="CX13" i="1"/>
  <c r="CX12" i="1"/>
  <c r="CX11" i="1"/>
  <c r="CX10" i="1"/>
  <c r="CX9" i="1"/>
  <c r="CX8" i="1"/>
  <c r="CX7" i="1"/>
  <c r="CX6" i="1"/>
  <c r="CX5" i="1"/>
  <c r="DA23" i="1" l="1"/>
  <c r="CZ23" i="1"/>
  <c r="CW23" i="1"/>
  <c r="CY23" i="1" s="1"/>
  <c r="CX23" i="1" l="1"/>
  <c r="BG23" i="1"/>
  <c r="BF23" i="1"/>
  <c r="BC23" i="1"/>
  <c r="BB23" i="1"/>
  <c r="BE22" i="1"/>
  <c r="BD22" i="1"/>
  <c r="BE21" i="1"/>
  <c r="BD21" i="1"/>
  <c r="BE20" i="1"/>
  <c r="BD20" i="1"/>
  <c r="BE19" i="1"/>
  <c r="BD19" i="1"/>
  <c r="BE18" i="1"/>
  <c r="BD18" i="1"/>
  <c r="BE17" i="1"/>
  <c r="BD17" i="1"/>
  <c r="BE16" i="1"/>
  <c r="BD16" i="1"/>
  <c r="BE15" i="1"/>
  <c r="BD15" i="1"/>
  <c r="BE14" i="1"/>
  <c r="BD14" i="1"/>
  <c r="BE13" i="1"/>
  <c r="BD13" i="1"/>
  <c r="BE12" i="1"/>
  <c r="BD12" i="1"/>
  <c r="BE11" i="1"/>
  <c r="BD11" i="1"/>
  <c r="BE10" i="1"/>
  <c r="BD10" i="1"/>
  <c r="BE9" i="1"/>
  <c r="BD9" i="1"/>
  <c r="BE8" i="1"/>
  <c r="BD8" i="1"/>
  <c r="BE6" i="1"/>
  <c r="BD6" i="1"/>
  <c r="BE5" i="1"/>
  <c r="BD5" i="1"/>
  <c r="BE23" i="1" l="1"/>
  <c r="BD23" i="1"/>
  <c r="CR5" i="1"/>
  <c r="CU23" i="1" l="1"/>
  <c r="CT23" i="1"/>
  <c r="CQ23" i="1"/>
  <c r="CS22" i="1"/>
  <c r="CR22" i="1"/>
  <c r="CS21" i="1"/>
  <c r="CR21" i="1"/>
  <c r="CS20" i="1"/>
  <c r="CR20" i="1"/>
  <c r="CS19" i="1"/>
  <c r="CR19" i="1"/>
  <c r="CS18" i="1"/>
  <c r="CR18" i="1"/>
  <c r="CS17" i="1"/>
  <c r="CR17" i="1"/>
  <c r="CS16" i="1"/>
  <c r="CR16" i="1"/>
  <c r="CS15" i="1"/>
  <c r="CR15" i="1"/>
  <c r="CS14" i="1"/>
  <c r="CR14" i="1"/>
  <c r="CS13" i="1"/>
  <c r="CR13" i="1"/>
  <c r="CS12" i="1"/>
  <c r="CR12" i="1"/>
  <c r="CS11" i="1"/>
  <c r="CR11" i="1"/>
  <c r="CS10" i="1"/>
  <c r="CR10" i="1"/>
  <c r="CS9" i="1"/>
  <c r="CR9" i="1"/>
  <c r="CS8" i="1"/>
  <c r="CR8" i="1"/>
  <c r="CS7" i="1"/>
  <c r="CR7" i="1"/>
  <c r="CS6" i="1"/>
  <c r="CR6" i="1"/>
  <c r="CS5" i="1"/>
  <c r="CM22" i="1" l="1"/>
  <c r="CM21" i="1"/>
  <c r="CM20" i="1"/>
  <c r="CM19" i="1"/>
  <c r="CM18" i="1"/>
  <c r="CM17" i="1"/>
  <c r="CM16" i="1"/>
  <c r="CM15" i="1"/>
  <c r="CM14" i="1"/>
  <c r="CM13" i="1"/>
  <c r="CM12" i="1"/>
  <c r="CM11" i="1"/>
  <c r="CM10" i="1"/>
  <c r="CM9" i="1"/>
  <c r="CM8" i="1"/>
  <c r="CM7" i="1"/>
  <c r="CM6" i="1"/>
  <c r="CM5" i="1"/>
  <c r="CL22" i="1"/>
  <c r="CL21" i="1"/>
  <c r="CL20" i="1"/>
  <c r="CL19" i="1"/>
  <c r="CL18" i="1"/>
  <c r="CL17" i="1"/>
  <c r="CL16" i="1"/>
  <c r="CL15" i="1"/>
  <c r="CL14" i="1"/>
  <c r="CL13" i="1"/>
  <c r="CL12" i="1"/>
  <c r="CL11" i="1"/>
  <c r="CL10" i="1"/>
  <c r="CL9" i="1"/>
  <c r="CL8" i="1"/>
  <c r="CL7" i="1"/>
  <c r="CL6" i="1"/>
  <c r="CL5" i="1"/>
  <c r="CO23" i="1"/>
  <c r="CN23" i="1"/>
  <c r="CK23" i="1"/>
  <c r="CS23" i="1" s="1"/>
  <c r="CR23" i="1" l="1"/>
  <c r="CI23" i="1"/>
  <c r="CH23" i="1"/>
  <c r="BS6" i="1" l="1"/>
  <c r="BR6" i="1"/>
  <c r="BZ6" i="1"/>
  <c r="CG6" i="1"/>
  <c r="CF6" i="1"/>
  <c r="CG22" i="1" l="1"/>
  <c r="CF22" i="1"/>
  <c r="CG21" i="1"/>
  <c r="CF21" i="1"/>
  <c r="CG20" i="1"/>
  <c r="CF20" i="1"/>
  <c r="CG19" i="1"/>
  <c r="CF19" i="1"/>
  <c r="CG18" i="1"/>
  <c r="CF18" i="1"/>
  <c r="CG17" i="1"/>
  <c r="CF17" i="1"/>
  <c r="CG16" i="1"/>
  <c r="CF16" i="1"/>
  <c r="CG15" i="1"/>
  <c r="CF15" i="1"/>
  <c r="CG14" i="1"/>
  <c r="CF14" i="1"/>
  <c r="CG13" i="1"/>
  <c r="CF13" i="1"/>
  <c r="CG12" i="1"/>
  <c r="CF12" i="1"/>
  <c r="CG11" i="1"/>
  <c r="CF11" i="1"/>
  <c r="CG10" i="1"/>
  <c r="CF10" i="1"/>
  <c r="CG9" i="1"/>
  <c r="CF9" i="1"/>
  <c r="CG8" i="1"/>
  <c r="CF8" i="1"/>
  <c r="CG7" i="1"/>
  <c r="CF7" i="1"/>
  <c r="CG5" i="1"/>
  <c r="CF5" i="1"/>
  <c r="CE23" i="1"/>
  <c r="CD23" i="1"/>
  <c r="CF23" i="1" l="1"/>
  <c r="CM23" i="1"/>
  <c r="CL23" i="1"/>
  <c r="CG23" i="1"/>
  <c r="BZ7" i="1"/>
  <c r="BY7" i="1"/>
  <c r="BY8" i="1"/>
  <c r="CB23" i="1"/>
  <c r="CA23" i="1"/>
  <c r="BX23" i="1"/>
  <c r="BW23" i="1"/>
  <c r="BZ22" i="1"/>
  <c r="BY22" i="1"/>
  <c r="BZ21" i="1"/>
  <c r="BY21" i="1"/>
  <c r="BZ20" i="1"/>
  <c r="BY20" i="1"/>
  <c r="BZ19" i="1"/>
  <c r="BY19" i="1"/>
  <c r="BZ18" i="1"/>
  <c r="BY18" i="1"/>
  <c r="BZ17" i="1"/>
  <c r="BY17" i="1"/>
  <c r="BZ16" i="1"/>
  <c r="BY16" i="1"/>
  <c r="BZ15" i="1"/>
  <c r="BY15" i="1"/>
  <c r="BZ14" i="1"/>
  <c r="BY14" i="1"/>
  <c r="BZ13" i="1"/>
  <c r="BY13" i="1"/>
  <c r="BZ12" i="1"/>
  <c r="BY12" i="1"/>
  <c r="BZ11" i="1"/>
  <c r="BY11" i="1"/>
  <c r="BZ10" i="1"/>
  <c r="BY10" i="1"/>
  <c r="BZ9" i="1"/>
  <c r="BY9" i="1"/>
  <c r="BZ8" i="1"/>
  <c r="BY6" i="1"/>
  <c r="BZ5" i="1"/>
  <c r="BY5" i="1"/>
  <c r="BR8" i="1"/>
  <c r="BU23" i="1"/>
  <c r="BT23" i="1"/>
  <c r="BQ23" i="1"/>
  <c r="BP23" i="1"/>
  <c r="BS22" i="1"/>
  <c r="BR22" i="1"/>
  <c r="BS21" i="1"/>
  <c r="BR21" i="1"/>
  <c r="BS20" i="1"/>
  <c r="BR20" i="1"/>
  <c r="BS19" i="1"/>
  <c r="BR19" i="1"/>
  <c r="BS18" i="1"/>
  <c r="BR18" i="1"/>
  <c r="BS17" i="1"/>
  <c r="BR17" i="1"/>
  <c r="BS16" i="1"/>
  <c r="BR16" i="1"/>
  <c r="BS15" i="1"/>
  <c r="BR15" i="1"/>
  <c r="BS14" i="1"/>
  <c r="BR14" i="1"/>
  <c r="BS13" i="1"/>
  <c r="BR13" i="1"/>
  <c r="BS12" i="1"/>
  <c r="BR12" i="1"/>
  <c r="BS11" i="1"/>
  <c r="BR11" i="1"/>
  <c r="BS10" i="1"/>
  <c r="BR10" i="1"/>
  <c r="BS9" i="1"/>
  <c r="BR9" i="1"/>
  <c r="BS8" i="1"/>
  <c r="BS5" i="1"/>
  <c r="BR5" i="1"/>
  <c r="BN23" i="1"/>
  <c r="BM23" i="1"/>
  <c r="BJ23" i="1"/>
  <c r="BI23" i="1"/>
  <c r="BL22" i="1"/>
  <c r="BK22" i="1"/>
  <c r="BL21" i="1"/>
  <c r="BK21" i="1"/>
  <c r="BL20" i="1"/>
  <c r="BK20" i="1"/>
  <c r="BL19" i="1"/>
  <c r="BK19" i="1"/>
  <c r="BL18" i="1"/>
  <c r="BK18" i="1"/>
  <c r="BL17" i="1"/>
  <c r="BK17" i="1"/>
  <c r="BL16" i="1"/>
  <c r="BK16" i="1"/>
  <c r="BL15" i="1"/>
  <c r="BK15" i="1"/>
  <c r="BL14" i="1"/>
  <c r="BK14" i="1"/>
  <c r="BL13" i="1"/>
  <c r="BK13" i="1"/>
  <c r="BL12" i="1"/>
  <c r="BK12" i="1"/>
  <c r="BL11" i="1"/>
  <c r="BK11" i="1"/>
  <c r="BL10" i="1"/>
  <c r="BK10" i="1"/>
  <c r="BL9" i="1"/>
  <c r="BK9" i="1"/>
  <c r="BL8" i="1"/>
  <c r="BK8" i="1"/>
  <c r="BL6" i="1"/>
  <c r="BK6" i="1"/>
  <c r="BL5" i="1"/>
  <c r="BK5" i="1"/>
  <c r="AZ23" i="1"/>
  <c r="AY23" i="1"/>
  <c r="AV23" i="1"/>
  <c r="AU23" i="1"/>
  <c r="AX22" i="1"/>
  <c r="AW22" i="1"/>
  <c r="AX21" i="1"/>
  <c r="AW21" i="1"/>
  <c r="AX20" i="1"/>
  <c r="AW20" i="1"/>
  <c r="AX19" i="1"/>
  <c r="AW19" i="1"/>
  <c r="AX18" i="1"/>
  <c r="AW18" i="1"/>
  <c r="AX17" i="1"/>
  <c r="AW17" i="1"/>
  <c r="AX16" i="1"/>
  <c r="AW16" i="1"/>
  <c r="AX15" i="1"/>
  <c r="AW15" i="1"/>
  <c r="AX14" i="1"/>
  <c r="AW14" i="1"/>
  <c r="AX13" i="1"/>
  <c r="AW13" i="1"/>
  <c r="AX12" i="1"/>
  <c r="AW12" i="1"/>
  <c r="AX11" i="1"/>
  <c r="AW11" i="1"/>
  <c r="AX10" i="1"/>
  <c r="AW10" i="1"/>
  <c r="AX9" i="1"/>
  <c r="AW9" i="1"/>
  <c r="AX8" i="1"/>
  <c r="AW8" i="1"/>
  <c r="AX6" i="1"/>
  <c r="AW6" i="1"/>
  <c r="AX5" i="1"/>
  <c r="AW5" i="1"/>
  <c r="AS23" i="1"/>
  <c r="AR23" i="1"/>
  <c r="AO23" i="1"/>
  <c r="AN23" i="1"/>
  <c r="AQ22" i="1"/>
  <c r="AP22" i="1"/>
  <c r="AQ21" i="1"/>
  <c r="AP21" i="1"/>
  <c r="AQ20" i="1"/>
  <c r="AP20" i="1"/>
  <c r="AQ19" i="1"/>
  <c r="AP19" i="1"/>
  <c r="AQ18" i="1"/>
  <c r="AP18" i="1"/>
  <c r="AQ17" i="1"/>
  <c r="AP17" i="1"/>
  <c r="AQ16" i="1"/>
  <c r="AP16" i="1"/>
  <c r="AQ15" i="1"/>
  <c r="AP15" i="1"/>
  <c r="AQ14" i="1"/>
  <c r="AP14" i="1"/>
  <c r="AQ13" i="1"/>
  <c r="AP13" i="1"/>
  <c r="AQ12" i="1"/>
  <c r="AP12" i="1"/>
  <c r="AQ11" i="1"/>
  <c r="AP11" i="1"/>
  <c r="AQ10" i="1"/>
  <c r="AP10" i="1"/>
  <c r="AQ9" i="1"/>
  <c r="AP9" i="1"/>
  <c r="AQ8" i="1"/>
  <c r="AP8" i="1"/>
  <c r="AQ6" i="1"/>
  <c r="AP6" i="1"/>
  <c r="AQ5" i="1"/>
  <c r="AP5" i="1"/>
  <c r="AL23" i="1"/>
  <c r="AK23" i="1"/>
  <c r="AH23" i="1"/>
  <c r="AG23" i="1"/>
  <c r="AJ22" i="1"/>
  <c r="AI22" i="1"/>
  <c r="AJ21" i="1"/>
  <c r="AI21" i="1"/>
  <c r="AJ20" i="1"/>
  <c r="AI20" i="1"/>
  <c r="AJ19" i="1"/>
  <c r="AI19" i="1"/>
  <c r="AJ18" i="1"/>
  <c r="AI18" i="1"/>
  <c r="AJ17" i="1"/>
  <c r="AI17" i="1"/>
  <c r="AJ16" i="1"/>
  <c r="AI16" i="1"/>
  <c r="AJ15" i="1"/>
  <c r="AI15" i="1"/>
  <c r="AJ14" i="1"/>
  <c r="AI14" i="1"/>
  <c r="AJ13" i="1"/>
  <c r="AI13" i="1"/>
  <c r="AJ12" i="1"/>
  <c r="AI12" i="1"/>
  <c r="AJ11" i="1"/>
  <c r="AI11" i="1"/>
  <c r="AJ10" i="1"/>
  <c r="AI10" i="1"/>
  <c r="AJ9" i="1"/>
  <c r="AI9" i="1"/>
  <c r="AJ8" i="1"/>
  <c r="AI8" i="1"/>
  <c r="AJ6" i="1"/>
  <c r="AI6" i="1"/>
  <c r="AJ5" i="1"/>
  <c r="AI5" i="1"/>
  <c r="AB5" i="1"/>
  <c r="AC5" i="1"/>
  <c r="AB6" i="1"/>
  <c r="AC6" i="1"/>
  <c r="AB8" i="1"/>
  <c r="AC8" i="1"/>
  <c r="AB9" i="1"/>
  <c r="AC9" i="1"/>
  <c r="AB10" i="1"/>
  <c r="AC10" i="1"/>
  <c r="AB11" i="1"/>
  <c r="AC11" i="1"/>
  <c r="AB12" i="1"/>
  <c r="AC12" i="1"/>
  <c r="AB13" i="1"/>
  <c r="AC13" i="1"/>
  <c r="AB14" i="1"/>
  <c r="AC14" i="1"/>
  <c r="AB15" i="1"/>
  <c r="AC15" i="1"/>
  <c r="AB16" i="1"/>
  <c r="AC16" i="1"/>
  <c r="AB17" i="1"/>
  <c r="AC17" i="1"/>
  <c r="AB18" i="1"/>
  <c r="AC18" i="1"/>
  <c r="AB19" i="1"/>
  <c r="AC19" i="1"/>
  <c r="AB20" i="1"/>
  <c r="AC20" i="1"/>
  <c r="AB21" i="1"/>
  <c r="AC21" i="1"/>
  <c r="AB22" i="1"/>
  <c r="AC22" i="1"/>
  <c r="Z23" i="1"/>
  <c r="AA23" i="1"/>
  <c r="AD23" i="1"/>
  <c r="AE23" i="1"/>
  <c r="S23" i="1"/>
  <c r="U5" i="1"/>
  <c r="V5" i="1"/>
  <c r="U6" i="1"/>
  <c r="V6" i="1"/>
  <c r="U8" i="1"/>
  <c r="V8" i="1"/>
  <c r="U9" i="1"/>
  <c r="V9" i="1"/>
  <c r="U10" i="1"/>
  <c r="V10" i="1"/>
  <c r="U11" i="1"/>
  <c r="V11" i="1"/>
  <c r="U12" i="1"/>
  <c r="V12" i="1"/>
  <c r="U13" i="1"/>
  <c r="V13" i="1"/>
  <c r="U14" i="1"/>
  <c r="V14" i="1"/>
  <c r="U15" i="1"/>
  <c r="V15" i="1"/>
  <c r="U16" i="1"/>
  <c r="V16" i="1"/>
  <c r="U17" i="1"/>
  <c r="V17" i="1"/>
  <c r="U18" i="1"/>
  <c r="V18" i="1"/>
  <c r="U19" i="1"/>
  <c r="V19" i="1"/>
  <c r="U20" i="1"/>
  <c r="V20" i="1"/>
  <c r="U21" i="1"/>
  <c r="V21" i="1"/>
  <c r="U22" i="1"/>
  <c r="V22" i="1"/>
  <c r="T23" i="1"/>
  <c r="W23" i="1"/>
  <c r="X23" i="1"/>
  <c r="N6" i="1"/>
  <c r="O6" i="1"/>
  <c r="Q23" i="1"/>
  <c r="P23" i="1"/>
  <c r="L23" i="1"/>
  <c r="M23" i="1"/>
  <c r="O22" i="1"/>
  <c r="N22" i="1"/>
  <c r="O21" i="1"/>
  <c r="N21" i="1"/>
  <c r="O20" i="1"/>
  <c r="N20" i="1"/>
  <c r="O19" i="1"/>
  <c r="N19" i="1"/>
  <c r="O18" i="1"/>
  <c r="N18" i="1"/>
  <c r="O17" i="1"/>
  <c r="N17" i="1"/>
  <c r="O16" i="1"/>
  <c r="N16" i="1"/>
  <c r="O15" i="1"/>
  <c r="N15" i="1"/>
  <c r="O14" i="1"/>
  <c r="N14" i="1"/>
  <c r="O13" i="1"/>
  <c r="N13" i="1"/>
  <c r="O12" i="1"/>
  <c r="N12" i="1"/>
  <c r="O11" i="1"/>
  <c r="N11" i="1"/>
  <c r="O10" i="1"/>
  <c r="N10" i="1"/>
  <c r="O9" i="1"/>
  <c r="N9" i="1"/>
  <c r="O8" i="1"/>
  <c r="N8" i="1"/>
  <c r="O5" i="1"/>
  <c r="N5" i="1"/>
  <c r="B23" i="1"/>
  <c r="G23" i="1"/>
  <c r="H23" i="1"/>
  <c r="J22" i="1"/>
  <c r="I22" i="1"/>
  <c r="J21" i="1"/>
  <c r="I21" i="1"/>
  <c r="J20" i="1"/>
  <c r="I20" i="1"/>
  <c r="J19" i="1"/>
  <c r="I19" i="1"/>
  <c r="J18" i="1"/>
  <c r="I18" i="1"/>
  <c r="J17" i="1"/>
  <c r="I17" i="1"/>
  <c r="J16" i="1"/>
  <c r="I16" i="1"/>
  <c r="J15" i="1"/>
  <c r="I15" i="1"/>
  <c r="J14" i="1"/>
  <c r="I14" i="1"/>
  <c r="J13" i="1"/>
  <c r="I13" i="1"/>
  <c r="J12" i="1"/>
  <c r="I12" i="1"/>
  <c r="J11" i="1"/>
  <c r="I11" i="1"/>
  <c r="J10" i="1"/>
  <c r="I10" i="1"/>
  <c r="J9" i="1"/>
  <c r="I9" i="1"/>
  <c r="J8" i="1"/>
  <c r="I8" i="1"/>
  <c r="J7" i="1"/>
  <c r="I7" i="1"/>
  <c r="J6" i="1"/>
  <c r="I6" i="1"/>
  <c r="J5" i="1"/>
  <c r="I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C23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5" i="1"/>
  <c r="E5" i="1"/>
  <c r="AX23" i="1" l="1"/>
  <c r="BR23" i="1"/>
  <c r="I23" i="1"/>
  <c r="BY23" i="1"/>
  <c r="O23" i="1"/>
  <c r="E23" i="1"/>
  <c r="J23" i="1"/>
  <c r="AJ23" i="1"/>
  <c r="AQ23" i="1"/>
  <c r="AW23" i="1"/>
  <c r="BZ23" i="1"/>
  <c r="AI23" i="1"/>
  <c r="N23" i="1"/>
  <c r="U23" i="1"/>
  <c r="AC23" i="1"/>
  <c r="V23" i="1"/>
  <c r="AP23" i="1"/>
  <c r="AB23" i="1"/>
  <c r="D23" i="1"/>
  <c r="BS23" i="1"/>
  <c r="BK23" i="1"/>
  <c r="BL23" i="1"/>
</calcChain>
</file>

<file path=xl/sharedStrings.xml><?xml version="1.0" encoding="utf-8"?>
<sst xmlns="http://schemas.openxmlformats.org/spreadsheetml/2006/main" count="91" uniqueCount="85">
  <si>
    <t xml:space="preserve"> Østfold</t>
  </si>
  <si>
    <t xml:space="preserve"> Akershus</t>
  </si>
  <si>
    <t xml:space="preserve"> Oslo</t>
  </si>
  <si>
    <t xml:space="preserve"> Hedmark</t>
  </si>
  <si>
    <t xml:space="preserve"> Oppland</t>
  </si>
  <si>
    <t xml:space="preserve"> Buskerud</t>
  </si>
  <si>
    <t xml:space="preserve"> Vestfold</t>
  </si>
  <si>
    <t xml:space="preserve"> Telemark</t>
  </si>
  <si>
    <t xml:space="preserve"> Aust-Agder</t>
  </si>
  <si>
    <t xml:space="preserve"> Vest-Agder</t>
  </si>
  <si>
    <t xml:space="preserve"> Rogaland</t>
  </si>
  <si>
    <t xml:space="preserve"> Hordaland</t>
  </si>
  <si>
    <t xml:space="preserve"> Sogn og Fj.</t>
  </si>
  <si>
    <t xml:space="preserve"> Møre og R.</t>
  </si>
  <si>
    <t xml:space="preserve"> Nordland</t>
  </si>
  <si>
    <t xml:space="preserve"> Troms</t>
  </si>
  <si>
    <t xml:space="preserve"> Finnmark</t>
  </si>
  <si>
    <t>Sum</t>
  </si>
  <si>
    <t>Antall endring 2003-2004</t>
  </si>
  <si>
    <t>Prosent endring 2003-2004</t>
  </si>
  <si>
    <t>Antall endring 2004-2005</t>
  </si>
  <si>
    <t>Prosent endring 2004-2005</t>
  </si>
  <si>
    <t>Antall endring 2005-2006</t>
  </si>
  <si>
    <t>Prosent endring 2005-2006</t>
  </si>
  <si>
    <t>Ut 2006</t>
  </si>
  <si>
    <t>Inn (nye) 2006</t>
  </si>
  <si>
    <t>Inn (nye) 2007</t>
  </si>
  <si>
    <t>Ut 2007</t>
  </si>
  <si>
    <t>Antall endring 2006-2007</t>
  </si>
  <si>
    <t>Prosent endring 2006-2007</t>
  </si>
  <si>
    <t>Antall endring 2007-2008</t>
  </si>
  <si>
    <t>Prosent endring 2007-2008</t>
  </si>
  <si>
    <t>Inn (nye) 2008</t>
  </si>
  <si>
    <t>Ut 2008</t>
  </si>
  <si>
    <t>Antall endring 2008-2009</t>
  </si>
  <si>
    <t>Prosent endring 2008-2009</t>
  </si>
  <si>
    <t>Inn (nye) 2009</t>
  </si>
  <si>
    <t>Ut 2009</t>
  </si>
  <si>
    <t>Antall endring 2009-2010</t>
  </si>
  <si>
    <t>Prosent endring 2009-2010</t>
  </si>
  <si>
    <t>Inn (nye) 2010</t>
  </si>
  <si>
    <t>Ut 2010</t>
  </si>
  <si>
    <t>Antall endring 2011-2012</t>
  </si>
  <si>
    <t>Prosent endring 2011-2012</t>
  </si>
  <si>
    <t>Inn (nye) 2012</t>
  </si>
  <si>
    <t>Ut 2012</t>
  </si>
  <si>
    <t>Inn (nye) 2013</t>
  </si>
  <si>
    <t>Ut 2013</t>
  </si>
  <si>
    <t>Antall endring 2012-2013</t>
  </si>
  <si>
    <t>Prosent endring 2012-2013</t>
  </si>
  <si>
    <t>Inn (nye) 2014</t>
  </si>
  <si>
    <t>Ut 2014</t>
  </si>
  <si>
    <t>Antall endring 2013-2014</t>
  </si>
  <si>
    <t>Prosent endring 2013-2014</t>
  </si>
  <si>
    <t>Antall endring 2014-2015</t>
  </si>
  <si>
    <t>Prosent endring 2014-2015</t>
  </si>
  <si>
    <t>Inn (nye) 2015</t>
  </si>
  <si>
    <t>Ut 2015</t>
  </si>
  <si>
    <t>Antall endring 2015-2016</t>
  </si>
  <si>
    <t>Prosent endring 2015-2016</t>
  </si>
  <si>
    <t>Inn (nye) 2016</t>
  </si>
  <si>
    <t>Ut 2016</t>
  </si>
  <si>
    <t>Kommune/fylkesendringer vil medføre at enkelte tall vil ha en differanse. Totalt antall stemmer.</t>
  </si>
  <si>
    <t>Antall endring 2016-2017</t>
  </si>
  <si>
    <t>Prosent endring 2016-2017</t>
  </si>
  <si>
    <t>Inn (nye) 2017</t>
  </si>
  <si>
    <t>Ut 2017</t>
  </si>
  <si>
    <t xml:space="preserve">Antallet virksomheter vil avvik noe fra tall utgitt av SSB/Ldir siden Debios tall omfatter alle virksomheter revidert i løpet av 2017. </t>
  </si>
  <si>
    <t>Antall endring 2017-2018</t>
  </si>
  <si>
    <t>Prosent endring 2017-2018</t>
  </si>
  <si>
    <t>Inn (nye) 2018</t>
  </si>
  <si>
    <t>Ut 2018</t>
  </si>
  <si>
    <t>Trøndelag (tidl. Sør- og Nordtrøndelag)</t>
  </si>
  <si>
    <t>Antall endring 2010-2011</t>
  </si>
  <si>
    <t>Prosent endring 2010-2010</t>
  </si>
  <si>
    <t>Inn (nye) 2011</t>
  </si>
  <si>
    <t>Ut 2011</t>
  </si>
  <si>
    <t>Antall endring 2018-2019</t>
  </si>
  <si>
    <t>Prosent endring 2018-2019</t>
  </si>
  <si>
    <t>Inn (nye) 2019</t>
  </si>
  <si>
    <t>Ut 2019</t>
  </si>
  <si>
    <t>Antall primærprodusenter revidert, 2003-2019</t>
  </si>
  <si>
    <t xml:space="preserve"> </t>
  </si>
  <si>
    <t xml:space="preserve">Antallet virksomheter vil avvik noe fra tall utgitt av SSB/Ldir siden Debios tall omfatter alle virksomheter revidert i løpet av 2018. </t>
  </si>
  <si>
    <t xml:space="preserve">Antallet virksomheter vil avvike noe fra tall utgitt av SSB/Ldir siden Debios tall omfatter alle virksomheter revidert i løpet av 2019.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</si>
</sst>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/>
      <right/>
      <top/>
      <bottom style="thin">
        <color theme="0" tint="-0.149998474074526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/>
      <bottom style="thin">
        <color theme="0" tint="-0.14999847407452621"/>
      </bottom>
      <diagonal/>
    </border>
    <border>
      <left style="thin">
        <color theme="0" tint="-0.14999847407452621"/>
      </left>
      <right/>
      <top/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/>
      <diagonal/>
    </border>
    <border>
      <left/>
      <right style="thin">
        <color theme="0" tint="-0.14999847407452621"/>
      </right>
      <top/>
      <bottom style="thin">
        <color theme="0" tint="-0.14999847407452621"/>
      </bottom>
      <diagonal/>
    </border>
    <border>
      <left/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/>
      <right style="thin">
        <color theme="0" tint="-0.14999847407452621"/>
      </right>
      <top style="thin">
        <color theme="0" tint="-0.14999847407452621"/>
      </top>
      <bottom/>
      <diagonal/>
    </border>
    <border>
      <left style="thin">
        <color auto="1"/>
      </left>
      <right style="thin">
        <color auto="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auto="1"/>
      </left>
      <right style="thin">
        <color auto="1"/>
      </right>
      <top style="thin">
        <color theme="0" tint="-0.14999847407452621"/>
      </top>
      <bottom style="thin">
        <color auto="1"/>
      </bottom>
      <diagonal/>
    </border>
    <border>
      <left style="thin">
        <color theme="0" tint="-0.14999847407452621"/>
      </left>
      <right/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/>
      <top style="thin">
        <color theme="0" tint="-0.14999847407452621"/>
      </top>
      <bottom/>
      <diagonal/>
    </border>
  </borders>
  <cellStyleXfs count="1">
    <xf numFmtId="0" fontId="0" fillId="0" borderId="0"/>
  </cellStyleXfs>
  <cellXfs count="82">
    <xf numFmtId="0" fontId="0" fillId="0" borderId="0" xfId="0"/>
    <xf numFmtId="0" fontId="0" fillId="0" borderId="0" xfId="0" applyAlignment="1">
      <alignment horizontal="center" vertical="top" wrapText="1"/>
    </xf>
    <xf numFmtId="0" fontId="3" fillId="0" borderId="2" xfId="0" applyFont="1" applyFill="1" applyBorder="1" applyAlignment="1">
      <alignment horizontal="right" vertical="top" wrapText="1"/>
    </xf>
    <xf numFmtId="0" fontId="3" fillId="0" borderId="2" xfId="0" applyFont="1" applyFill="1" applyBorder="1"/>
    <xf numFmtId="9" fontId="3" fillId="0" borderId="0" xfId="0" applyNumberFormat="1" applyFont="1" applyFill="1"/>
    <xf numFmtId="0" fontId="3" fillId="0" borderId="3" xfId="0" applyFont="1" applyFill="1" applyBorder="1" applyAlignment="1">
      <alignment horizontal="right" vertical="top" wrapText="1"/>
    </xf>
    <xf numFmtId="0" fontId="3" fillId="0" borderId="4" xfId="0" applyFont="1" applyFill="1" applyBorder="1" applyAlignment="1">
      <alignment horizontal="right" vertical="top" wrapText="1"/>
    </xf>
    <xf numFmtId="9" fontId="3" fillId="0" borderId="5" xfId="0" applyNumberFormat="1" applyFont="1" applyFill="1" applyBorder="1"/>
    <xf numFmtId="0" fontId="2" fillId="0" borderId="6" xfId="0" applyFont="1" applyFill="1" applyBorder="1"/>
    <xf numFmtId="0" fontId="2" fillId="0" borderId="7" xfId="0" applyFont="1" applyFill="1" applyBorder="1"/>
    <xf numFmtId="9" fontId="2" fillId="0" borderId="6" xfId="0" applyNumberFormat="1" applyFont="1" applyFill="1" applyBorder="1"/>
    <xf numFmtId="0" fontId="3" fillId="0" borderId="5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8" xfId="0" applyFont="1" applyFill="1" applyBorder="1" applyAlignment="1">
      <alignment horizontal="right" vertical="top" wrapText="1"/>
    </xf>
    <xf numFmtId="0" fontId="3" fillId="0" borderId="9" xfId="0" applyFont="1" applyFill="1" applyBorder="1" applyAlignment="1">
      <alignment horizontal="right" vertical="top" wrapText="1"/>
    </xf>
    <xf numFmtId="0" fontId="3" fillId="0" borderId="10" xfId="0" applyFont="1" applyFill="1" applyBorder="1" applyAlignment="1">
      <alignment horizontal="right" vertical="top" wrapText="1"/>
    </xf>
    <xf numFmtId="0" fontId="3" fillId="0" borderId="11" xfId="0" applyFont="1" applyFill="1" applyBorder="1"/>
    <xf numFmtId="0" fontId="3" fillId="0" borderId="12" xfId="0" applyFont="1" applyFill="1" applyBorder="1"/>
    <xf numFmtId="0" fontId="3" fillId="0" borderId="13" xfId="0" applyFont="1" applyFill="1" applyBorder="1"/>
    <xf numFmtId="9" fontId="3" fillId="0" borderId="3" xfId="0" applyNumberFormat="1" applyFont="1" applyFill="1" applyBorder="1"/>
    <xf numFmtId="9" fontId="3" fillId="0" borderId="4" xfId="0" applyNumberFormat="1" applyFont="1" applyFill="1" applyBorder="1"/>
    <xf numFmtId="9" fontId="2" fillId="0" borderId="7" xfId="0" applyNumberFormat="1" applyFont="1" applyFill="1" applyBorder="1"/>
    <xf numFmtId="0" fontId="3" fillId="0" borderId="14" xfId="0" applyFont="1" applyFill="1" applyBorder="1" applyAlignment="1">
      <alignment vertical="top" wrapText="1"/>
    </xf>
    <xf numFmtId="0" fontId="3" fillId="0" borderId="15" xfId="0" applyFont="1" applyFill="1" applyBorder="1" applyAlignment="1">
      <alignment vertical="top" wrapText="1"/>
    </xf>
    <xf numFmtId="0" fontId="0" fillId="2" borderId="0" xfId="0" applyFill="1"/>
    <xf numFmtId="0" fontId="0" fillId="2" borderId="5" xfId="0" applyFill="1" applyBorder="1"/>
    <xf numFmtId="10" fontId="2" fillId="0" borderId="7" xfId="0" applyNumberFormat="1" applyFont="1" applyFill="1" applyBorder="1"/>
    <xf numFmtId="0" fontId="3" fillId="0" borderId="16" xfId="0" applyFont="1" applyBorder="1" applyAlignment="1">
      <alignment horizontal="center" vertical="top" wrapText="1"/>
    </xf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3" fillId="0" borderId="18" xfId="0" applyFont="1" applyFill="1" applyBorder="1" applyAlignment="1">
      <alignment horizontal="center" vertical="top" wrapText="1"/>
    </xf>
    <xf numFmtId="0" fontId="3" fillId="0" borderId="17" xfId="0" applyFont="1" applyFill="1" applyBorder="1" applyAlignment="1">
      <alignment horizontal="center" vertical="top" wrapText="1"/>
    </xf>
    <xf numFmtId="0" fontId="0" fillId="0" borderId="17" xfId="0" applyFill="1" applyBorder="1" applyAlignment="1">
      <alignment horizontal="center" vertical="top" wrapText="1"/>
    </xf>
    <xf numFmtId="3" fontId="2" fillId="0" borderId="7" xfId="0" applyNumberFormat="1" applyFont="1" applyFill="1" applyBorder="1"/>
    <xf numFmtId="0" fontId="3" fillId="0" borderId="9" xfId="0" applyFont="1" applyBorder="1"/>
    <xf numFmtId="0" fontId="3" fillId="4" borderId="4" xfId="0" applyFont="1" applyFill="1" applyBorder="1" applyAlignment="1">
      <alignment horizontal="center" vertical="top" wrapText="1"/>
    </xf>
    <xf numFmtId="0" fontId="3" fillId="4" borderId="5" xfId="0" applyFont="1" applyFill="1" applyBorder="1" applyAlignment="1">
      <alignment horizontal="center" vertical="top" wrapText="1"/>
    </xf>
    <xf numFmtId="0" fontId="3" fillId="4" borderId="17" xfId="0" applyFont="1" applyFill="1" applyBorder="1" applyAlignment="1">
      <alignment horizontal="center" vertical="top" wrapText="1"/>
    </xf>
    <xf numFmtId="0" fontId="3" fillId="4" borderId="18" xfId="0" applyFont="1" applyFill="1" applyBorder="1" applyAlignment="1">
      <alignment horizontal="center" vertical="top" wrapText="1"/>
    </xf>
    <xf numFmtId="0" fontId="0" fillId="4" borderId="17" xfId="0" applyFill="1" applyBorder="1" applyAlignment="1">
      <alignment horizontal="center" vertical="top" wrapText="1"/>
    </xf>
    <xf numFmtId="0" fontId="2" fillId="0" borderId="1" xfId="0" applyFont="1" applyFill="1" applyBorder="1" applyAlignment="1">
      <alignment vertical="top" wrapText="1"/>
    </xf>
    <xf numFmtId="0" fontId="0" fillId="0" borderId="0" xfId="0" applyFill="1"/>
    <xf numFmtId="0" fontId="3" fillId="3" borderId="19" xfId="0" applyFont="1" applyFill="1" applyBorder="1"/>
    <xf numFmtId="9" fontId="3" fillId="3" borderId="19" xfId="0" applyNumberFormat="1" applyFont="1" applyFill="1" applyBorder="1"/>
    <xf numFmtId="0" fontId="0" fillId="3" borderId="19" xfId="0" applyFill="1" applyBorder="1"/>
    <xf numFmtId="0" fontId="0" fillId="0" borderId="20" xfId="0" applyBorder="1"/>
    <xf numFmtId="0" fontId="3" fillId="4" borderId="2" xfId="0" applyFont="1" applyFill="1" applyBorder="1" applyAlignment="1">
      <alignment horizontal="center" vertical="top" wrapText="1"/>
    </xf>
    <xf numFmtId="0" fontId="3" fillId="3" borderId="23" xfId="0" applyFont="1" applyFill="1" applyBorder="1"/>
    <xf numFmtId="9" fontId="3" fillId="3" borderId="22" xfId="0" applyNumberFormat="1" applyFont="1" applyFill="1" applyBorder="1"/>
    <xf numFmtId="0" fontId="0" fillId="3" borderId="22" xfId="0" applyFill="1" applyBorder="1"/>
    <xf numFmtId="0" fontId="3" fillId="3" borderId="24" xfId="0" applyFont="1" applyFill="1" applyBorder="1"/>
    <xf numFmtId="9" fontId="3" fillId="3" borderId="24" xfId="0" applyNumberFormat="1" applyFont="1" applyFill="1" applyBorder="1"/>
    <xf numFmtId="0" fontId="0" fillId="3" borderId="24" xfId="0" applyFill="1" applyBorder="1"/>
    <xf numFmtId="3" fontId="2" fillId="0" borderId="17" xfId="0" applyNumberFormat="1" applyFont="1" applyFill="1" applyBorder="1"/>
    <xf numFmtId="10" fontId="2" fillId="0" borderId="17" xfId="0" applyNumberFormat="1" applyFont="1" applyFill="1" applyBorder="1"/>
    <xf numFmtId="0" fontId="3" fillId="3" borderId="25" xfId="0" applyFont="1" applyFill="1" applyBorder="1" applyAlignment="1">
      <alignment horizontal="right" vertical="top" wrapText="1"/>
    </xf>
    <xf numFmtId="0" fontId="3" fillId="3" borderId="26" xfId="0" applyFont="1" applyFill="1" applyBorder="1" applyAlignment="1">
      <alignment horizontal="right" vertical="top" wrapText="1"/>
    </xf>
    <xf numFmtId="0" fontId="3" fillId="3" borderId="27" xfId="0" applyFont="1" applyFill="1" applyBorder="1" applyAlignment="1">
      <alignment horizontal="right" vertical="top" wrapText="1"/>
    </xf>
    <xf numFmtId="3" fontId="2" fillId="0" borderId="4" xfId="0" applyNumberFormat="1" applyFont="1" applyFill="1" applyBorder="1"/>
    <xf numFmtId="0" fontId="3" fillId="3" borderId="21" xfId="0" applyFont="1" applyFill="1" applyBorder="1" applyAlignment="1">
      <alignment horizontal="right" vertical="top" wrapText="1"/>
    </xf>
    <xf numFmtId="0" fontId="3" fillId="3" borderId="28" xfId="0" applyFont="1" applyFill="1" applyBorder="1" applyAlignment="1">
      <alignment horizontal="right" vertical="top" wrapText="1"/>
    </xf>
    <xf numFmtId="0" fontId="3" fillId="3" borderId="29" xfId="0" applyFont="1" applyFill="1" applyBorder="1" applyAlignment="1">
      <alignment horizontal="right" vertical="top" wrapText="1"/>
    </xf>
    <xf numFmtId="0" fontId="0" fillId="3" borderId="23" xfId="0" applyFill="1" applyBorder="1"/>
    <xf numFmtId="0" fontId="0" fillId="3" borderId="30" xfId="0" applyFill="1" applyBorder="1"/>
    <xf numFmtId="0" fontId="0" fillId="3" borderId="31" xfId="0" applyFill="1" applyBorder="1"/>
    <xf numFmtId="3" fontId="2" fillId="0" borderId="16" xfId="0" applyNumberFormat="1" applyFont="1" applyFill="1" applyBorder="1"/>
    <xf numFmtId="0" fontId="4" fillId="0" borderId="0" xfId="0" applyFont="1" applyFill="1"/>
    <xf numFmtId="0" fontId="0" fillId="0" borderId="9" xfId="0" applyFill="1" applyBorder="1"/>
    <xf numFmtId="0" fontId="0" fillId="0" borderId="3" xfId="0" applyFill="1" applyBorder="1"/>
    <xf numFmtId="0" fontId="3" fillId="0" borderId="28" xfId="0" applyFont="1" applyFill="1" applyBorder="1" applyAlignment="1">
      <alignment horizontal="right" vertical="top" wrapText="1"/>
    </xf>
    <xf numFmtId="0" fontId="3" fillId="0" borderId="26" xfId="0" applyFont="1" applyFill="1" applyBorder="1" applyAlignment="1">
      <alignment horizontal="right" vertical="top" wrapText="1"/>
    </xf>
    <xf numFmtId="0" fontId="3" fillId="0" borderId="19" xfId="0" applyFont="1" applyFill="1" applyBorder="1"/>
    <xf numFmtId="9" fontId="3" fillId="0" borderId="19" xfId="0" applyNumberFormat="1" applyFont="1" applyFill="1" applyBorder="1"/>
    <xf numFmtId="0" fontId="0" fillId="0" borderId="19" xfId="0" applyFill="1" applyBorder="1"/>
    <xf numFmtId="0" fontId="0" fillId="0" borderId="30" xfId="0" applyFill="1" applyBorder="1"/>
    <xf numFmtId="0" fontId="0" fillId="3" borderId="2" xfId="0" applyFill="1" applyBorder="1"/>
    <xf numFmtId="0" fontId="0" fillId="3" borderId="3" xfId="0" applyFill="1" applyBorder="1"/>
    <xf numFmtId="0" fontId="0" fillId="0" borderId="18" xfId="0" applyFill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B27"/>
  <sheetViews>
    <sheetView tabSelected="1" topLeftCell="A4" zoomScale="90" zoomScaleNormal="90" workbookViewId="0">
      <pane xSplit="6165" topLeftCell="CW1" activePane="topRight"/>
      <selection activeCell="A29" sqref="A29"/>
      <selection pane="topRight" activeCell="CX18" sqref="CX18"/>
    </sheetView>
  </sheetViews>
  <sheetFormatPr baseColWidth="10" defaultRowHeight="12.75" x14ac:dyDescent="0.2"/>
  <cols>
    <col min="1" max="1" width="59.7109375" customWidth="1"/>
    <col min="2" max="5" width="7.5703125" customWidth="1"/>
    <col min="6" max="6" width="1.28515625" customWidth="1"/>
    <col min="7" max="10" width="7.5703125" customWidth="1"/>
    <col min="11" max="11" width="1.28515625" customWidth="1"/>
    <col min="12" max="12" width="8.28515625" customWidth="1"/>
    <col min="13" max="13" width="8.5703125" customWidth="1"/>
    <col min="14" max="14" width="7.140625" customWidth="1"/>
    <col min="15" max="15" width="8.85546875" customWidth="1"/>
    <col min="16" max="16" width="8.5703125" customWidth="1"/>
    <col min="17" max="17" width="7.7109375" customWidth="1"/>
    <col min="18" max="18" width="1.42578125" customWidth="1"/>
    <col min="19" max="19" width="8.7109375" customWidth="1"/>
    <col min="20" max="21" width="7.42578125" customWidth="1"/>
    <col min="22" max="22" width="8.5703125" customWidth="1"/>
    <col min="23" max="23" width="8.140625" customWidth="1"/>
    <col min="24" max="24" width="7.7109375" customWidth="1"/>
    <col min="25" max="25" width="1.42578125" customWidth="1"/>
    <col min="26" max="26" width="8.7109375" customWidth="1"/>
    <col min="27" max="27" width="8.42578125" customWidth="1"/>
    <col min="28" max="28" width="7.28515625" customWidth="1"/>
    <col min="29" max="29" width="9.42578125" customWidth="1"/>
    <col min="30" max="30" width="6.7109375" customWidth="1"/>
    <col min="31" max="31" width="7.28515625" customWidth="1"/>
    <col min="32" max="32" width="1.28515625" customWidth="1"/>
    <col min="33" max="33" width="8.7109375" customWidth="1"/>
    <col min="34" max="34" width="8.42578125" customWidth="1"/>
    <col min="35" max="35" width="7.28515625" customWidth="1"/>
    <col min="36" max="36" width="9.42578125" customWidth="1"/>
    <col min="37" max="37" width="6.7109375" customWidth="1"/>
    <col min="38" max="38" width="6.42578125" customWidth="1"/>
    <col min="39" max="39" width="1.42578125" customWidth="1"/>
    <col min="40" max="40" width="10.42578125" customWidth="1"/>
    <col min="41" max="41" width="9.140625" customWidth="1"/>
    <col min="42" max="42" width="8.85546875" customWidth="1"/>
    <col min="43" max="43" width="9.7109375" customWidth="1"/>
    <col min="44" max="44" width="10" customWidth="1"/>
    <col min="45" max="45" width="9.5703125" customWidth="1"/>
    <col min="46" max="46" width="1.140625" customWidth="1"/>
    <col min="47" max="47" width="9.7109375" customWidth="1"/>
    <col min="48" max="48" width="9.28515625" customWidth="1"/>
    <col min="49" max="50" width="9.7109375" customWidth="1"/>
    <col min="51" max="52" width="8.28515625" customWidth="1"/>
    <col min="53" max="53" width="0.7109375" customWidth="1"/>
    <col min="54" max="54" width="8.5703125" customWidth="1"/>
    <col min="55" max="55" width="9" customWidth="1"/>
    <col min="60" max="60" width="1.28515625" customWidth="1"/>
    <col min="61" max="61" width="9.28515625" customWidth="1"/>
    <col min="62" max="62" width="8.5703125" customWidth="1"/>
    <col min="63" max="63" width="7.85546875" customWidth="1"/>
    <col min="64" max="64" width="9.7109375" customWidth="1"/>
    <col min="65" max="65" width="8.5703125" customWidth="1"/>
    <col min="66" max="66" width="9.28515625" customWidth="1"/>
    <col min="67" max="67" width="1.42578125" customWidth="1"/>
    <col min="68" max="68" width="8.140625" customWidth="1"/>
    <col min="69" max="69" width="9.7109375" customWidth="1"/>
    <col min="70" max="70" width="9.42578125" customWidth="1"/>
    <col min="71" max="71" width="9.5703125" customWidth="1"/>
    <col min="72" max="72" width="8.7109375" customWidth="1"/>
    <col min="73" max="73" width="8.42578125" customWidth="1"/>
    <col min="74" max="74" width="1.28515625" customWidth="1"/>
    <col min="75" max="75" width="8.28515625" customWidth="1"/>
    <col min="76" max="76" width="8.7109375" customWidth="1"/>
    <col min="77" max="77" width="9.5703125" customWidth="1"/>
    <col min="78" max="78" width="9.28515625" customWidth="1"/>
    <col min="79" max="79" width="8.42578125" customWidth="1"/>
    <col min="80" max="80" width="8.5703125" customWidth="1"/>
    <col min="81" max="81" width="1" customWidth="1"/>
    <col min="82" max="82" width="9.140625" customWidth="1"/>
    <col min="83" max="83" width="8.7109375" customWidth="1"/>
    <col min="84" max="84" width="8.5703125" customWidth="1"/>
    <col min="85" max="85" width="8.85546875" customWidth="1"/>
    <col min="86" max="86" width="8.42578125" customWidth="1"/>
    <col min="87" max="87" width="8.28515625" customWidth="1"/>
    <col min="88" max="88" width="1.7109375" customWidth="1"/>
    <col min="89" max="89" width="8.28515625" customWidth="1"/>
    <col min="90" max="90" width="9" customWidth="1"/>
    <col min="91" max="91" width="8.42578125" customWidth="1"/>
    <col min="92" max="92" width="8.7109375" customWidth="1"/>
    <col min="93" max="93" width="7.5703125" customWidth="1"/>
    <col min="94" max="94" width="5.28515625" customWidth="1"/>
    <col min="95" max="95" width="9.7109375" customWidth="1"/>
    <col min="98" max="98" width="10.28515625" customWidth="1"/>
    <col min="99" max="99" width="9.5703125" customWidth="1"/>
    <col min="100" max="100" width="1.140625" customWidth="1"/>
    <col min="101" max="101" width="9.7109375" customWidth="1"/>
    <col min="104" max="104" width="10.28515625" customWidth="1"/>
    <col min="105" max="105" width="9.5703125" customWidth="1"/>
  </cols>
  <sheetData>
    <row r="1" spans="1:106" x14ac:dyDescent="0.2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</row>
    <row r="2" spans="1:106" s="45" customFormat="1" ht="24.75" customHeight="1" x14ac:dyDescent="0.25">
      <c r="A2" s="70" t="s">
        <v>81</v>
      </c>
    </row>
    <row r="3" spans="1:106" x14ac:dyDescent="0.2">
      <c r="A3" s="25"/>
      <c r="B3" s="25"/>
      <c r="C3" s="25"/>
      <c r="D3" s="25"/>
      <c r="E3" s="25"/>
      <c r="F3" s="25"/>
      <c r="G3" s="25"/>
      <c r="H3" s="25"/>
      <c r="I3" s="25"/>
      <c r="J3" s="25"/>
      <c r="K3" s="24"/>
      <c r="L3" s="24"/>
      <c r="M3" s="24"/>
      <c r="N3" s="24"/>
      <c r="O3" s="24"/>
      <c r="P3" s="24"/>
      <c r="R3" s="24"/>
      <c r="S3" s="24"/>
      <c r="T3" s="24"/>
      <c r="U3" s="24"/>
      <c r="V3" s="24"/>
      <c r="W3" s="24"/>
    </row>
    <row r="4" spans="1:106" s="1" customFormat="1" ht="54" customHeight="1" x14ac:dyDescent="0.2">
      <c r="A4" s="11"/>
      <c r="B4" s="39">
        <v>2003</v>
      </c>
      <c r="C4" s="40">
        <v>2004</v>
      </c>
      <c r="D4" s="39" t="s">
        <v>18</v>
      </c>
      <c r="E4" s="39" t="s">
        <v>19</v>
      </c>
      <c r="F4" s="11"/>
      <c r="G4" s="12">
        <v>2004</v>
      </c>
      <c r="H4" s="11">
        <v>2005</v>
      </c>
      <c r="I4" s="12" t="s">
        <v>20</v>
      </c>
      <c r="J4" s="12" t="s">
        <v>21</v>
      </c>
      <c r="K4" s="27"/>
      <c r="L4" s="41">
        <v>2005</v>
      </c>
      <c r="M4" s="42">
        <v>2006</v>
      </c>
      <c r="N4" s="41" t="s">
        <v>22</v>
      </c>
      <c r="O4" s="41" t="s">
        <v>23</v>
      </c>
      <c r="P4" s="43" t="s">
        <v>25</v>
      </c>
      <c r="Q4" s="43" t="s">
        <v>24</v>
      </c>
      <c r="R4" s="27"/>
      <c r="S4" s="35">
        <v>2006</v>
      </c>
      <c r="T4" s="34">
        <v>2007</v>
      </c>
      <c r="U4" s="35" t="s">
        <v>28</v>
      </c>
      <c r="V4" s="35" t="s">
        <v>29</v>
      </c>
      <c r="W4" s="36" t="s">
        <v>26</v>
      </c>
      <c r="X4" s="36" t="s">
        <v>27</v>
      </c>
      <c r="Y4" s="27"/>
      <c r="Z4" s="41">
        <v>2007</v>
      </c>
      <c r="AA4" s="42">
        <v>2008</v>
      </c>
      <c r="AB4" s="41" t="s">
        <v>30</v>
      </c>
      <c r="AC4" s="41" t="s">
        <v>31</v>
      </c>
      <c r="AD4" s="43" t="s">
        <v>32</v>
      </c>
      <c r="AE4" s="43" t="s">
        <v>33</v>
      </c>
      <c r="AF4" s="36"/>
      <c r="AG4" s="35">
        <v>2008</v>
      </c>
      <c r="AH4" s="34">
        <v>2009</v>
      </c>
      <c r="AI4" s="35" t="s">
        <v>34</v>
      </c>
      <c r="AJ4" s="35" t="s">
        <v>35</v>
      </c>
      <c r="AK4" s="36" t="s">
        <v>36</v>
      </c>
      <c r="AL4" s="36" t="s">
        <v>37</v>
      </c>
      <c r="AM4" s="27"/>
      <c r="AN4" s="50">
        <v>2009</v>
      </c>
      <c r="AO4" s="42">
        <v>2010</v>
      </c>
      <c r="AP4" s="41" t="s">
        <v>38</v>
      </c>
      <c r="AQ4" s="41" t="s">
        <v>39</v>
      </c>
      <c r="AR4" s="43" t="s">
        <v>40</v>
      </c>
      <c r="AS4" s="43" t="s">
        <v>41</v>
      </c>
      <c r="AT4" s="36"/>
      <c r="AU4" s="35">
        <v>2010</v>
      </c>
      <c r="AV4" s="34">
        <v>2011</v>
      </c>
      <c r="AW4" s="35" t="s">
        <v>73</v>
      </c>
      <c r="AX4" s="35" t="s">
        <v>74</v>
      </c>
      <c r="AY4" s="35" t="s">
        <v>75</v>
      </c>
      <c r="AZ4" s="35" t="s">
        <v>76</v>
      </c>
      <c r="BA4" s="35"/>
      <c r="BB4" s="41">
        <v>2011</v>
      </c>
      <c r="BC4" s="42">
        <v>2012</v>
      </c>
      <c r="BD4" s="41" t="s">
        <v>42</v>
      </c>
      <c r="BE4" s="41" t="s">
        <v>43</v>
      </c>
      <c r="BF4" s="41" t="s">
        <v>44</v>
      </c>
      <c r="BG4" s="41" t="s">
        <v>45</v>
      </c>
      <c r="BH4" s="35"/>
      <c r="BI4" s="35">
        <v>2012</v>
      </c>
      <c r="BJ4" s="34">
        <v>2013</v>
      </c>
      <c r="BK4" s="35" t="s">
        <v>48</v>
      </c>
      <c r="BL4" s="35" t="s">
        <v>49</v>
      </c>
      <c r="BM4" s="36" t="s">
        <v>46</v>
      </c>
      <c r="BN4" s="36" t="s">
        <v>47</v>
      </c>
      <c r="BO4" s="36"/>
      <c r="BP4" s="41">
        <v>2013</v>
      </c>
      <c r="BQ4" s="42">
        <v>2014</v>
      </c>
      <c r="BR4" s="41" t="s">
        <v>52</v>
      </c>
      <c r="BS4" s="41" t="s">
        <v>53</v>
      </c>
      <c r="BT4" s="43" t="s">
        <v>50</v>
      </c>
      <c r="BU4" s="43" t="s">
        <v>51</v>
      </c>
      <c r="BV4" s="36"/>
      <c r="BW4" s="35">
        <v>2014</v>
      </c>
      <c r="BX4" s="34">
        <v>2015</v>
      </c>
      <c r="BY4" s="35" t="s">
        <v>54</v>
      </c>
      <c r="BZ4" s="35" t="s">
        <v>55</v>
      </c>
      <c r="CA4" s="36" t="s">
        <v>56</v>
      </c>
      <c r="CB4" s="36" t="s">
        <v>57</v>
      </c>
      <c r="CC4" s="81"/>
      <c r="CD4" s="41">
        <v>2015</v>
      </c>
      <c r="CE4" s="41">
        <v>2016</v>
      </c>
      <c r="CF4" s="41" t="s">
        <v>58</v>
      </c>
      <c r="CG4" s="41" t="s">
        <v>59</v>
      </c>
      <c r="CH4" s="43" t="s">
        <v>60</v>
      </c>
      <c r="CI4" s="43" t="s">
        <v>61</v>
      </c>
      <c r="CJ4" s="36"/>
      <c r="CK4" s="35">
        <v>2017</v>
      </c>
      <c r="CL4" s="35" t="s">
        <v>63</v>
      </c>
      <c r="CM4" s="35" t="s">
        <v>64</v>
      </c>
      <c r="CN4" s="36" t="s">
        <v>65</v>
      </c>
      <c r="CO4" s="36" t="s">
        <v>66</v>
      </c>
      <c r="CP4" s="36"/>
      <c r="CQ4" s="41">
        <v>2018</v>
      </c>
      <c r="CR4" s="41" t="s">
        <v>68</v>
      </c>
      <c r="CS4" s="41" t="s">
        <v>69</v>
      </c>
      <c r="CT4" s="43" t="s">
        <v>70</v>
      </c>
      <c r="CU4" s="43" t="s">
        <v>71</v>
      </c>
      <c r="CV4" s="43"/>
      <c r="CW4" s="41">
        <v>2019</v>
      </c>
      <c r="CX4" s="41" t="s">
        <v>77</v>
      </c>
      <c r="CY4" s="41" t="s">
        <v>78</v>
      </c>
      <c r="CZ4" s="43" t="s">
        <v>79</v>
      </c>
      <c r="DA4" s="43" t="s">
        <v>80</v>
      </c>
    </row>
    <row r="5" spans="1:106" x14ac:dyDescent="0.2">
      <c r="A5" s="22" t="s">
        <v>0</v>
      </c>
      <c r="B5" s="13">
        <v>157</v>
      </c>
      <c r="C5" s="2">
        <v>166</v>
      </c>
      <c r="D5" s="16">
        <f t="shared" ref="D5:D23" si="0">C5-B5</f>
        <v>9</v>
      </c>
      <c r="E5" s="19">
        <f t="shared" ref="E5:E23" si="1">(C5-B5)/B5</f>
        <v>5.7324840764331211E-2</v>
      </c>
      <c r="F5" s="4"/>
      <c r="G5" s="2">
        <v>166</v>
      </c>
      <c r="H5" s="2">
        <v>169</v>
      </c>
      <c r="I5" s="3">
        <f t="shared" ref="I5:I23" si="2">H5-G5</f>
        <v>3</v>
      </c>
      <c r="J5" s="19">
        <f t="shared" ref="J5:J23" si="3">(H5-G5)/G5</f>
        <v>1.8072289156626505E-2</v>
      </c>
      <c r="K5" s="4"/>
      <c r="L5" s="2">
        <v>169</v>
      </c>
      <c r="M5" s="2">
        <v>169</v>
      </c>
      <c r="N5" s="3">
        <f t="shared" ref="N5:N23" si="4">M5-L5</f>
        <v>0</v>
      </c>
      <c r="O5" s="19">
        <f t="shared" ref="O5:O23" si="5">(M5-L5)/L5</f>
        <v>0</v>
      </c>
      <c r="P5" s="28">
        <v>7</v>
      </c>
      <c r="Q5" s="31">
        <v>8</v>
      </c>
      <c r="R5" s="4"/>
      <c r="S5" s="2">
        <v>169</v>
      </c>
      <c r="T5" s="2">
        <v>181</v>
      </c>
      <c r="U5" s="3">
        <f>T5-S5</f>
        <v>12</v>
      </c>
      <c r="V5" s="19">
        <f>(T5-S5)/S5</f>
        <v>7.1005917159763315E-2</v>
      </c>
      <c r="W5" s="28">
        <v>20</v>
      </c>
      <c r="X5" s="31">
        <v>10</v>
      </c>
      <c r="Y5" s="4"/>
      <c r="Z5" s="2">
        <v>181</v>
      </c>
      <c r="AA5" s="2">
        <v>180</v>
      </c>
      <c r="AB5" s="3">
        <f>AA5-Z5</f>
        <v>-1</v>
      </c>
      <c r="AC5" s="19">
        <f>(AA5-Z5)/Z5</f>
        <v>-5.5248618784530384E-3</v>
      </c>
      <c r="AD5" s="28">
        <v>16</v>
      </c>
      <c r="AE5" s="31">
        <v>17</v>
      </c>
      <c r="AF5" s="31"/>
      <c r="AG5" s="2">
        <v>180</v>
      </c>
      <c r="AH5" s="2">
        <v>203</v>
      </c>
      <c r="AI5" s="3">
        <f>AH5-AG5</f>
        <v>23</v>
      </c>
      <c r="AJ5" s="19">
        <f>(AH5-AG5)/AG5</f>
        <v>0.12777777777777777</v>
      </c>
      <c r="AK5" s="28">
        <v>28</v>
      </c>
      <c r="AL5" s="31">
        <v>5</v>
      </c>
      <c r="AM5" s="4"/>
      <c r="AN5" s="63">
        <v>203</v>
      </c>
      <c r="AO5" s="59">
        <v>205</v>
      </c>
      <c r="AP5" s="51">
        <f>AO5-AN5</f>
        <v>2</v>
      </c>
      <c r="AQ5" s="52">
        <f>(AO5-AN5)/AN5</f>
        <v>9.852216748768473E-3</v>
      </c>
      <c r="AR5" s="53">
        <v>11</v>
      </c>
      <c r="AS5" s="66">
        <v>9</v>
      </c>
      <c r="AT5" s="79"/>
      <c r="AU5" s="2">
        <v>205</v>
      </c>
      <c r="AV5" s="2">
        <v>186</v>
      </c>
      <c r="AW5" s="3">
        <f>AV5-AU5</f>
        <v>-19</v>
      </c>
      <c r="AX5" s="19">
        <f>(AV5-AU5)/AU5</f>
        <v>-9.2682926829268292E-2</v>
      </c>
      <c r="AY5" s="28">
        <v>3</v>
      </c>
      <c r="AZ5" s="31">
        <v>22</v>
      </c>
      <c r="BA5" s="31"/>
      <c r="BB5" s="2">
        <v>186</v>
      </c>
      <c r="BC5" s="2">
        <v>178</v>
      </c>
      <c r="BD5" s="3">
        <f>BC5-BB5</f>
        <v>-8</v>
      </c>
      <c r="BE5" s="19">
        <f>(BC5-BB5)/BB5</f>
        <v>-4.3010752688172046E-2</v>
      </c>
      <c r="BF5" s="28">
        <v>6</v>
      </c>
      <c r="BG5" s="31">
        <v>14</v>
      </c>
      <c r="BH5" s="31"/>
      <c r="BI5" s="2">
        <v>178</v>
      </c>
      <c r="BJ5" s="2">
        <v>165</v>
      </c>
      <c r="BK5" s="3">
        <f>BJ5-BI5</f>
        <v>-13</v>
      </c>
      <c r="BL5" s="19">
        <f>(BJ5-BI5)/BI5</f>
        <v>-7.3033707865168537E-2</v>
      </c>
      <c r="BM5" s="28">
        <v>2</v>
      </c>
      <c r="BN5" s="31">
        <v>15</v>
      </c>
      <c r="BO5" s="31"/>
      <c r="BP5" s="2">
        <v>165</v>
      </c>
      <c r="BQ5" s="2">
        <v>159</v>
      </c>
      <c r="BR5" s="3">
        <f>BQ5-BP5</f>
        <v>-6</v>
      </c>
      <c r="BS5" s="19">
        <f>(BQ5-BP5)/BP5</f>
        <v>-3.6363636363636362E-2</v>
      </c>
      <c r="BT5" s="28">
        <v>6</v>
      </c>
      <c r="BU5" s="31">
        <v>12</v>
      </c>
      <c r="BV5" s="31"/>
      <c r="BW5" s="2">
        <v>159</v>
      </c>
      <c r="BX5" s="2">
        <v>152</v>
      </c>
      <c r="BY5" s="3">
        <f>BX5-BW5</f>
        <v>-7</v>
      </c>
      <c r="BZ5" s="19">
        <f>(BX5-BW5)/BW5</f>
        <v>-4.40251572327044E-2</v>
      </c>
      <c r="CA5" s="28">
        <v>5</v>
      </c>
      <c r="CB5" s="31">
        <v>12</v>
      </c>
      <c r="CC5" s="31"/>
      <c r="CD5" s="2">
        <v>152</v>
      </c>
      <c r="CE5" s="2">
        <v>147</v>
      </c>
      <c r="CF5" s="3">
        <f>CE5-CD5</f>
        <v>-5</v>
      </c>
      <c r="CG5" s="19">
        <f>(CE5-CD5)/CD5</f>
        <v>-3.2894736842105261E-2</v>
      </c>
      <c r="CH5" s="28">
        <v>10</v>
      </c>
      <c r="CI5" s="31">
        <v>15</v>
      </c>
      <c r="CJ5" s="31"/>
      <c r="CK5" s="2">
        <v>151</v>
      </c>
      <c r="CL5" s="3">
        <f>CK5-CE5</f>
        <v>4</v>
      </c>
      <c r="CM5" s="19">
        <f>(CK5-CE5)/CE5</f>
        <v>2.7210884353741496E-2</v>
      </c>
      <c r="CN5" s="28">
        <v>12</v>
      </c>
      <c r="CO5" s="31">
        <v>8</v>
      </c>
      <c r="CP5" s="31"/>
      <c r="CQ5" s="2">
        <v>161</v>
      </c>
      <c r="CR5" s="3">
        <f>CQ5-CK5</f>
        <v>10</v>
      </c>
      <c r="CS5" s="19">
        <f>(CQ5-CK5)/CK5</f>
        <v>6.6225165562913912E-2</v>
      </c>
      <c r="CT5" s="28">
        <v>19</v>
      </c>
      <c r="CU5" s="31">
        <v>9</v>
      </c>
      <c r="CV5" s="31"/>
      <c r="CW5" s="2">
        <v>162</v>
      </c>
      <c r="CX5" s="3">
        <f>CW5-CQ5</f>
        <v>1</v>
      </c>
      <c r="CY5" s="19">
        <f>(CW5-CQ5)/CQ5</f>
        <v>6.2111801242236021E-3</v>
      </c>
      <c r="CZ5" s="28">
        <v>8</v>
      </c>
      <c r="DA5" s="31">
        <v>7</v>
      </c>
    </row>
    <row r="6" spans="1:106" x14ac:dyDescent="0.2">
      <c r="A6" s="22" t="s">
        <v>1</v>
      </c>
      <c r="B6" s="14">
        <v>143</v>
      </c>
      <c r="C6" s="5">
        <v>148</v>
      </c>
      <c r="D6" s="17">
        <f t="shared" si="0"/>
        <v>5</v>
      </c>
      <c r="E6" s="19">
        <f t="shared" si="1"/>
        <v>3.4965034965034968E-2</v>
      </c>
      <c r="F6" s="4"/>
      <c r="G6" s="5">
        <v>148</v>
      </c>
      <c r="H6" s="5">
        <v>151</v>
      </c>
      <c r="I6" s="17">
        <f t="shared" si="2"/>
        <v>3</v>
      </c>
      <c r="J6" s="19">
        <f t="shared" si="3"/>
        <v>2.0270270270270271E-2</v>
      </c>
      <c r="K6" s="4"/>
      <c r="L6" s="5">
        <v>151</v>
      </c>
      <c r="M6" s="5">
        <v>144</v>
      </c>
      <c r="N6" s="17">
        <f>(M6+M7)-(L6+L7)</f>
        <v>-7</v>
      </c>
      <c r="O6" s="19">
        <f>((M6+M7)-(L6+L7))/(L6+L7)</f>
        <v>-4.5454545454545456E-2</v>
      </c>
      <c r="P6" s="29">
        <v>4</v>
      </c>
      <c r="Q6" s="32">
        <v>10</v>
      </c>
      <c r="R6" s="4"/>
      <c r="S6" s="5">
        <v>144</v>
      </c>
      <c r="T6" s="5">
        <v>141</v>
      </c>
      <c r="U6" s="17">
        <f>(T6+T7)-(S6+S7)</f>
        <v>-3</v>
      </c>
      <c r="V6" s="19">
        <f>((T6+T7)-(S6+S7))/(S6+S7)</f>
        <v>-2.0408163265306121E-2</v>
      </c>
      <c r="W6" s="29">
        <v>11</v>
      </c>
      <c r="X6" s="32">
        <v>12</v>
      </c>
      <c r="Y6" s="4"/>
      <c r="Z6" s="5">
        <v>141</v>
      </c>
      <c r="AA6" s="5">
        <v>144</v>
      </c>
      <c r="AB6" s="17">
        <f>(AA6+AA7)-(Z6+Z7)</f>
        <v>4</v>
      </c>
      <c r="AC6" s="19">
        <f>((AA6+AA7)-(Z6+Z7))/(Z6+Z7)</f>
        <v>2.7777777777777776E-2</v>
      </c>
      <c r="AD6" s="29">
        <v>10</v>
      </c>
      <c r="AE6" s="32">
        <v>7</v>
      </c>
      <c r="AF6" s="32"/>
      <c r="AG6" s="5">
        <v>144</v>
      </c>
      <c r="AH6" s="5">
        <v>153</v>
      </c>
      <c r="AI6" s="17">
        <f>(AH6+AH7)-(AG6+AG7)</f>
        <v>9</v>
      </c>
      <c r="AJ6" s="19">
        <f>((AH6+AH7)-(AG6+AG7))/(AG6+AG7)</f>
        <v>6.0810810810810814E-2</v>
      </c>
      <c r="AK6" s="29">
        <v>15</v>
      </c>
      <c r="AL6" s="32">
        <v>6</v>
      </c>
      <c r="AM6" s="4"/>
      <c r="AN6" s="64">
        <v>153</v>
      </c>
      <c r="AO6" s="60">
        <v>142</v>
      </c>
      <c r="AP6" s="46">
        <f>(AO6+AO7)-(AN6+AN7)</f>
        <v>-12</v>
      </c>
      <c r="AQ6" s="47">
        <f>((AO6+AO7)-(AN6+AN7))/(AN6+AN7)</f>
        <v>-7.6433121019108277E-2</v>
      </c>
      <c r="AR6" s="48">
        <v>7</v>
      </c>
      <c r="AS6" s="67">
        <v>18</v>
      </c>
      <c r="AT6" s="80"/>
      <c r="AU6" s="5">
        <v>142</v>
      </c>
      <c r="AV6" s="5">
        <v>134</v>
      </c>
      <c r="AW6" s="17">
        <f>(AV6+AV7)-(AU6+AU7)</f>
        <v>-5</v>
      </c>
      <c r="AX6" s="19">
        <f>((AV6+AV7)-(AU6+AU7))/(AU6+AU7)</f>
        <v>-3.4482758620689655E-2</v>
      </c>
      <c r="AY6" s="29">
        <v>5</v>
      </c>
      <c r="AZ6" s="32">
        <v>13</v>
      </c>
      <c r="BA6" s="32"/>
      <c r="BB6" s="5">
        <v>134</v>
      </c>
      <c r="BC6" s="5">
        <v>127</v>
      </c>
      <c r="BD6" s="17">
        <f>(BC6+BC7)-(BB6+BB7)</f>
        <v>-7</v>
      </c>
      <c r="BE6" s="19">
        <f>((BC6+BC7)-(BB6+BB7))/(BB6+BB7)</f>
        <v>-0.05</v>
      </c>
      <c r="BF6" s="29">
        <v>6</v>
      </c>
      <c r="BG6" s="32">
        <v>13</v>
      </c>
      <c r="BH6" s="32"/>
      <c r="BI6" s="5">
        <v>127</v>
      </c>
      <c r="BJ6" s="5">
        <v>120</v>
      </c>
      <c r="BK6" s="17">
        <f>(BJ6+BJ7)-(BI6+BI7)</f>
        <v>-7</v>
      </c>
      <c r="BL6" s="19">
        <f>((BJ6+BJ7)-(BI6+BI7))/(BI6+BI7)</f>
        <v>-5.2631578947368418E-2</v>
      </c>
      <c r="BM6" s="29">
        <v>4</v>
      </c>
      <c r="BN6" s="32">
        <v>11</v>
      </c>
      <c r="BO6" s="32"/>
      <c r="BP6" s="5">
        <v>120</v>
      </c>
      <c r="BQ6" s="5">
        <v>114</v>
      </c>
      <c r="BR6" s="17">
        <f>(BQ6-BP6)</f>
        <v>-6</v>
      </c>
      <c r="BS6" s="19">
        <f>(BQ6-BP6)/BP6</f>
        <v>-0.05</v>
      </c>
      <c r="BT6" s="29">
        <v>9</v>
      </c>
      <c r="BU6" s="32">
        <v>15</v>
      </c>
      <c r="BV6" s="32"/>
      <c r="BW6" s="5">
        <v>114</v>
      </c>
      <c r="BX6" s="5">
        <v>114</v>
      </c>
      <c r="BY6" s="17">
        <f>(BX6+BX7)-(BW6+BW7)</f>
        <v>1</v>
      </c>
      <c r="BZ6" s="19">
        <f>(BX6-BW6)/BW6</f>
        <v>0</v>
      </c>
      <c r="CA6" s="29">
        <v>8</v>
      </c>
      <c r="CB6" s="32">
        <v>8</v>
      </c>
      <c r="CC6" s="32"/>
      <c r="CD6" s="5">
        <v>114</v>
      </c>
      <c r="CE6" s="5">
        <v>118</v>
      </c>
      <c r="CF6" s="17">
        <f>(CE6)-(CD6)</f>
        <v>4</v>
      </c>
      <c r="CG6" s="19">
        <f>(CE6-CD6)/CD6</f>
        <v>3.5087719298245612E-2</v>
      </c>
      <c r="CH6" s="29">
        <v>7</v>
      </c>
      <c r="CI6" s="32">
        <v>3</v>
      </c>
      <c r="CJ6" s="32"/>
      <c r="CK6" s="5">
        <v>117</v>
      </c>
      <c r="CL6" s="17">
        <f>(CK6)-(CE6)</f>
        <v>-1</v>
      </c>
      <c r="CM6" s="19">
        <f>(CK6-CE6)/CE6</f>
        <v>-8.4745762711864406E-3</v>
      </c>
      <c r="CN6" s="29">
        <v>7</v>
      </c>
      <c r="CO6" s="32">
        <v>8</v>
      </c>
      <c r="CP6" s="32"/>
      <c r="CQ6" s="5">
        <v>119</v>
      </c>
      <c r="CR6" s="17">
        <f>(CQ6)-(CK6)</f>
        <v>2</v>
      </c>
      <c r="CS6" s="19">
        <f>(CQ6-CK6)/CK6</f>
        <v>1.7094017094017096E-2</v>
      </c>
      <c r="CT6" s="29">
        <v>6</v>
      </c>
      <c r="CU6" s="32">
        <v>4</v>
      </c>
      <c r="CV6" s="32"/>
      <c r="CW6" s="5">
        <v>115</v>
      </c>
      <c r="CX6" s="17">
        <f>(CW6)-(CQ6)</f>
        <v>-4</v>
      </c>
      <c r="CY6" s="19">
        <f>(CW6-CQ6)/CQ6</f>
        <v>-3.3613445378151259E-2</v>
      </c>
      <c r="CZ6" s="29">
        <v>3</v>
      </c>
      <c r="DA6" s="32">
        <v>8</v>
      </c>
      <c r="DB6" t="s">
        <v>82</v>
      </c>
    </row>
    <row r="7" spans="1:106" x14ac:dyDescent="0.2">
      <c r="A7" s="22" t="s">
        <v>2</v>
      </c>
      <c r="B7" s="14">
        <v>2</v>
      </c>
      <c r="C7" s="5">
        <v>3</v>
      </c>
      <c r="D7" s="17">
        <f t="shared" si="0"/>
        <v>1</v>
      </c>
      <c r="E7" s="19">
        <f t="shared" si="1"/>
        <v>0.5</v>
      </c>
      <c r="F7" s="4"/>
      <c r="G7" s="5">
        <v>3</v>
      </c>
      <c r="H7" s="5">
        <v>3</v>
      </c>
      <c r="I7" s="17">
        <f t="shared" si="2"/>
        <v>0</v>
      </c>
      <c r="J7" s="19">
        <f t="shared" si="3"/>
        <v>0</v>
      </c>
      <c r="K7" s="4"/>
      <c r="L7" s="5">
        <v>3</v>
      </c>
      <c r="M7" s="5">
        <v>3</v>
      </c>
      <c r="N7" s="17"/>
      <c r="O7" s="19"/>
      <c r="P7" s="29">
        <v>0</v>
      </c>
      <c r="Q7" s="32">
        <v>0</v>
      </c>
      <c r="R7" s="4"/>
      <c r="S7" s="5">
        <v>3</v>
      </c>
      <c r="T7" s="5">
        <v>3</v>
      </c>
      <c r="U7" s="17"/>
      <c r="V7" s="19"/>
      <c r="W7" s="29">
        <v>0</v>
      </c>
      <c r="X7" s="32">
        <v>0</v>
      </c>
      <c r="Y7" s="4"/>
      <c r="Z7" s="5">
        <v>3</v>
      </c>
      <c r="AA7" s="5">
        <v>4</v>
      </c>
      <c r="AB7" s="17"/>
      <c r="AC7" s="19"/>
      <c r="AD7" s="29">
        <v>1</v>
      </c>
      <c r="AE7" s="32">
        <v>0</v>
      </c>
      <c r="AF7" s="32"/>
      <c r="AG7" s="5">
        <v>4</v>
      </c>
      <c r="AH7" s="5">
        <v>4</v>
      </c>
      <c r="AI7" s="17"/>
      <c r="AJ7" s="19"/>
      <c r="AK7">
        <v>0</v>
      </c>
      <c r="AL7" s="32">
        <v>0</v>
      </c>
      <c r="AM7" s="4"/>
      <c r="AN7" s="64">
        <v>4</v>
      </c>
      <c r="AO7" s="60">
        <v>3</v>
      </c>
      <c r="AP7" s="46"/>
      <c r="AQ7" s="47"/>
      <c r="AR7" s="48">
        <v>0</v>
      </c>
      <c r="AS7" s="67">
        <v>1</v>
      </c>
      <c r="AT7" s="80"/>
      <c r="AU7" s="5">
        <v>3</v>
      </c>
      <c r="AV7" s="5">
        <v>6</v>
      </c>
      <c r="AW7" s="17"/>
      <c r="AX7" s="19"/>
      <c r="AY7">
        <v>3</v>
      </c>
      <c r="AZ7" s="32">
        <v>0</v>
      </c>
      <c r="BA7" s="32"/>
      <c r="BB7" s="5">
        <v>6</v>
      </c>
      <c r="BC7" s="5">
        <v>6</v>
      </c>
      <c r="BD7" s="17"/>
      <c r="BE7" s="19"/>
      <c r="BF7">
        <v>0</v>
      </c>
      <c r="BG7" s="32">
        <v>0</v>
      </c>
      <c r="BH7" s="32"/>
      <c r="BI7" s="5">
        <v>6</v>
      </c>
      <c r="BJ7" s="5">
        <v>6</v>
      </c>
      <c r="BK7" s="17">
        <v>-1</v>
      </c>
      <c r="BL7" s="19"/>
      <c r="BM7">
        <v>1</v>
      </c>
      <c r="BN7" s="32">
        <v>1</v>
      </c>
      <c r="BO7" s="32"/>
      <c r="BP7" s="5">
        <v>6</v>
      </c>
      <c r="BQ7" s="5">
        <v>6</v>
      </c>
      <c r="BR7" s="17"/>
      <c r="BS7" s="19"/>
      <c r="BT7">
        <v>0</v>
      </c>
      <c r="BU7" s="32">
        <v>0</v>
      </c>
      <c r="BV7" s="32"/>
      <c r="BW7" s="5">
        <v>6</v>
      </c>
      <c r="BX7" s="5">
        <v>7</v>
      </c>
      <c r="BY7" s="17">
        <f>SUM(BX7-BW7)</f>
        <v>1</v>
      </c>
      <c r="BZ7" s="19">
        <f>SUM((BX7-BW7)/BW7)</f>
        <v>0.16666666666666666</v>
      </c>
      <c r="CA7">
        <v>1</v>
      </c>
      <c r="CB7" s="32">
        <v>0</v>
      </c>
      <c r="CC7" s="32"/>
      <c r="CD7" s="5">
        <v>7</v>
      </c>
      <c r="CE7" s="5">
        <v>9</v>
      </c>
      <c r="CF7" s="17">
        <f>SUM(CE7-CD7)</f>
        <v>2</v>
      </c>
      <c r="CG7" s="19">
        <f>SUM((CE7-CD7)/CD7)</f>
        <v>0.2857142857142857</v>
      </c>
      <c r="CH7">
        <v>2</v>
      </c>
      <c r="CI7" s="32">
        <v>0</v>
      </c>
      <c r="CJ7" s="32"/>
      <c r="CK7" s="5">
        <v>10</v>
      </c>
      <c r="CL7" s="17">
        <f>SUM(CK7-CE7)</f>
        <v>1</v>
      </c>
      <c r="CM7" s="19">
        <f>SUM((CK7-CE7)/CE7)</f>
        <v>0.1111111111111111</v>
      </c>
      <c r="CN7">
        <v>2</v>
      </c>
      <c r="CO7" s="32">
        <v>1</v>
      </c>
      <c r="CP7" s="32"/>
      <c r="CQ7" s="5">
        <v>10</v>
      </c>
      <c r="CR7" s="17">
        <f>SUM(CQ7-CK7)</f>
        <v>0</v>
      </c>
      <c r="CS7" s="19">
        <f>SUM((CQ7-CK7)/CK7)</f>
        <v>0</v>
      </c>
      <c r="CT7">
        <v>0</v>
      </c>
      <c r="CU7" s="32">
        <v>0</v>
      </c>
      <c r="CV7" s="32"/>
      <c r="CW7" s="5">
        <v>11</v>
      </c>
      <c r="CX7" s="17">
        <f>SUM(CW7-CQ7)</f>
        <v>1</v>
      </c>
      <c r="CY7" s="19">
        <f>SUM((CW7-CQ7)/CQ7)</f>
        <v>0.1</v>
      </c>
      <c r="CZ7">
        <v>1</v>
      </c>
      <c r="DA7" s="32">
        <v>1</v>
      </c>
      <c r="DB7" t="s">
        <v>82</v>
      </c>
    </row>
    <row r="8" spans="1:106" x14ac:dyDescent="0.2">
      <c r="A8" s="22" t="s">
        <v>3</v>
      </c>
      <c r="B8" s="14">
        <v>251</v>
      </c>
      <c r="C8" s="5">
        <v>250</v>
      </c>
      <c r="D8" s="17">
        <f t="shared" si="0"/>
        <v>-1</v>
      </c>
      <c r="E8" s="19">
        <f t="shared" si="1"/>
        <v>-3.9840637450199202E-3</v>
      </c>
      <c r="F8" s="4"/>
      <c r="G8" s="5">
        <v>250</v>
      </c>
      <c r="H8" s="5">
        <v>249</v>
      </c>
      <c r="I8" s="17">
        <f t="shared" si="2"/>
        <v>-1</v>
      </c>
      <c r="J8" s="19">
        <f t="shared" si="3"/>
        <v>-4.0000000000000001E-3</v>
      </c>
      <c r="K8" s="4"/>
      <c r="L8" s="5">
        <v>249</v>
      </c>
      <c r="M8" s="5">
        <v>247</v>
      </c>
      <c r="N8" s="17">
        <f t="shared" si="4"/>
        <v>-2</v>
      </c>
      <c r="O8" s="19">
        <f t="shared" si="5"/>
        <v>-8.0321285140562242E-3</v>
      </c>
      <c r="P8" s="29">
        <v>14</v>
      </c>
      <c r="Q8" s="32">
        <v>15</v>
      </c>
      <c r="R8" s="4"/>
      <c r="S8" s="5">
        <v>247</v>
      </c>
      <c r="T8" s="5">
        <v>258</v>
      </c>
      <c r="U8" s="17">
        <f t="shared" ref="U8:U23" si="6">T8-S8</f>
        <v>11</v>
      </c>
      <c r="V8" s="19">
        <f t="shared" ref="V8:V23" si="7">(T8-S8)/S8</f>
        <v>4.4534412955465584E-2</v>
      </c>
      <c r="W8" s="29">
        <v>23</v>
      </c>
      <c r="X8" s="32">
        <v>13</v>
      </c>
      <c r="Y8" s="4"/>
      <c r="Z8" s="5">
        <v>258</v>
      </c>
      <c r="AA8" s="5">
        <v>260</v>
      </c>
      <c r="AB8" s="17">
        <f t="shared" ref="AB8:AB23" si="8">AA8-Z8</f>
        <v>2</v>
      </c>
      <c r="AC8" s="19">
        <f t="shared" ref="AC8:AC23" si="9">(AA8-Z8)/Z8</f>
        <v>7.7519379844961239E-3</v>
      </c>
      <c r="AD8" s="29">
        <v>24</v>
      </c>
      <c r="AE8" s="32">
        <v>22</v>
      </c>
      <c r="AF8" s="32"/>
      <c r="AG8" s="5">
        <v>260</v>
      </c>
      <c r="AH8" s="5">
        <v>261</v>
      </c>
      <c r="AI8" s="17">
        <f t="shared" ref="AI8:AI23" si="10">AH8-AG8</f>
        <v>1</v>
      </c>
      <c r="AJ8" s="19">
        <f t="shared" ref="AJ8:AJ23" si="11">(AH8-AG8)/AG8</f>
        <v>3.8461538461538464E-3</v>
      </c>
      <c r="AK8" s="29">
        <v>21</v>
      </c>
      <c r="AL8" s="32">
        <v>20</v>
      </c>
      <c r="AM8" s="4"/>
      <c r="AN8" s="64">
        <v>261</v>
      </c>
      <c r="AO8" s="60">
        <v>245</v>
      </c>
      <c r="AP8" s="46">
        <f t="shared" ref="AP8:AP23" si="12">AO8-AN8</f>
        <v>-16</v>
      </c>
      <c r="AQ8" s="47">
        <f t="shared" ref="AQ8:AQ23" si="13">(AO8-AN8)/AN8</f>
        <v>-6.1302681992337162E-2</v>
      </c>
      <c r="AR8" s="48">
        <v>12</v>
      </c>
      <c r="AS8" s="67">
        <v>28</v>
      </c>
      <c r="AT8" s="80"/>
      <c r="AU8" s="5">
        <v>245</v>
      </c>
      <c r="AV8" s="5">
        <v>237</v>
      </c>
      <c r="AW8" s="17">
        <f t="shared" ref="AW8:AW23" si="14">AV8-AU8</f>
        <v>-8</v>
      </c>
      <c r="AX8" s="19">
        <f t="shared" ref="AX8:AX23" si="15">(AV8-AU8)/AU8</f>
        <v>-3.2653061224489799E-2</v>
      </c>
      <c r="AY8" s="29">
        <v>13</v>
      </c>
      <c r="AZ8" s="32">
        <v>21</v>
      </c>
      <c r="BA8" s="32"/>
      <c r="BB8" s="5">
        <v>237</v>
      </c>
      <c r="BC8" s="5">
        <v>219</v>
      </c>
      <c r="BD8" s="17">
        <f t="shared" ref="BD8:BD23" si="16">BC8-BB8</f>
        <v>-18</v>
      </c>
      <c r="BE8" s="19">
        <f t="shared" ref="BE8:BE23" si="17">(BC8-BB8)/BB8</f>
        <v>-7.5949367088607597E-2</v>
      </c>
      <c r="BF8" s="29">
        <v>7</v>
      </c>
      <c r="BG8" s="32">
        <v>25</v>
      </c>
      <c r="BH8" s="32"/>
      <c r="BI8" s="5">
        <v>219</v>
      </c>
      <c r="BJ8" s="5">
        <v>201</v>
      </c>
      <c r="BK8" s="17">
        <f t="shared" ref="BK8:BK23" si="18">BJ8-BI8</f>
        <v>-18</v>
      </c>
      <c r="BL8" s="19">
        <f t="shared" ref="BL8:BL23" si="19">(BJ8-BI8)/BI8</f>
        <v>-8.2191780821917804E-2</v>
      </c>
      <c r="BM8" s="29">
        <v>9</v>
      </c>
      <c r="BN8" s="32">
        <v>27</v>
      </c>
      <c r="BO8" s="32"/>
      <c r="BP8" s="5">
        <v>201</v>
      </c>
      <c r="BQ8" s="5">
        <v>184</v>
      </c>
      <c r="BR8" s="17">
        <f>SUM(BQ8-BP8)</f>
        <v>-17</v>
      </c>
      <c r="BS8" s="19">
        <f t="shared" ref="BS8:BS23" si="20">(BQ8-BP8)/BP8</f>
        <v>-8.45771144278607E-2</v>
      </c>
      <c r="BT8" s="29">
        <v>4</v>
      </c>
      <c r="BU8" s="32">
        <v>21</v>
      </c>
      <c r="BV8" s="32"/>
      <c r="BW8" s="5">
        <v>184</v>
      </c>
      <c r="BX8" s="5">
        <v>179</v>
      </c>
      <c r="BY8" s="17">
        <f>SUM(BX8-BW8)</f>
        <v>-5</v>
      </c>
      <c r="BZ8" s="19">
        <f t="shared" ref="BZ8:BZ23" si="21">(BX8-BW8)/BW8</f>
        <v>-2.717391304347826E-2</v>
      </c>
      <c r="CA8" s="29">
        <v>6</v>
      </c>
      <c r="CB8" s="32">
        <v>11</v>
      </c>
      <c r="CC8" s="32"/>
      <c r="CD8" s="5">
        <v>179</v>
      </c>
      <c r="CE8" s="5">
        <v>184</v>
      </c>
      <c r="CF8" s="17">
        <f>SUM(CE8-CD8)</f>
        <v>5</v>
      </c>
      <c r="CG8" s="19">
        <f t="shared" ref="CG8:CG23" si="22">(CE8-CD8)/CD8</f>
        <v>2.7932960893854747E-2</v>
      </c>
      <c r="CH8" s="29">
        <v>16</v>
      </c>
      <c r="CI8" s="32">
        <v>11</v>
      </c>
      <c r="CJ8" s="32"/>
      <c r="CK8" s="5">
        <v>182</v>
      </c>
      <c r="CL8" s="17">
        <f>SUM(CK8-CE8)</f>
        <v>-2</v>
      </c>
      <c r="CM8" s="19">
        <f t="shared" ref="CM8:CM23" si="23">(CK8-CE8)/CE8</f>
        <v>-1.0869565217391304E-2</v>
      </c>
      <c r="CN8" s="29">
        <v>12</v>
      </c>
      <c r="CO8" s="32">
        <v>14</v>
      </c>
      <c r="CP8" s="32"/>
      <c r="CQ8" s="5">
        <v>173</v>
      </c>
      <c r="CR8" s="17">
        <f>SUM(CQ8-CK8)</f>
        <v>-9</v>
      </c>
      <c r="CS8" s="19">
        <f t="shared" ref="CS8:CS23" si="24">(CQ8-CK8)/CK8</f>
        <v>-4.9450549450549448E-2</v>
      </c>
      <c r="CT8" s="29">
        <v>7</v>
      </c>
      <c r="CU8" s="32">
        <v>15</v>
      </c>
      <c r="CV8" s="32"/>
      <c r="CW8" s="5">
        <v>167</v>
      </c>
      <c r="CX8" s="17">
        <f>SUM(CW8-CQ8)</f>
        <v>-6</v>
      </c>
      <c r="CY8" s="19">
        <f t="shared" ref="CY8:CY23" si="25">(CW8-CQ8)/CQ8</f>
        <v>-3.4682080924855488E-2</v>
      </c>
      <c r="CZ8" s="29">
        <v>9</v>
      </c>
      <c r="DA8" s="32">
        <v>15</v>
      </c>
    </row>
    <row r="9" spans="1:106" x14ac:dyDescent="0.2">
      <c r="A9" s="22" t="s">
        <v>4</v>
      </c>
      <c r="B9" s="14">
        <v>261</v>
      </c>
      <c r="C9" s="5">
        <v>256</v>
      </c>
      <c r="D9" s="17">
        <f t="shared" si="0"/>
        <v>-5</v>
      </c>
      <c r="E9" s="19">
        <f t="shared" si="1"/>
        <v>-1.9157088122605363E-2</v>
      </c>
      <c r="F9" s="4"/>
      <c r="G9" s="5">
        <v>256</v>
      </c>
      <c r="H9" s="5">
        <v>252</v>
      </c>
      <c r="I9" s="17">
        <f t="shared" si="2"/>
        <v>-4</v>
      </c>
      <c r="J9" s="19">
        <f t="shared" si="3"/>
        <v>-1.5625E-2</v>
      </c>
      <c r="K9" s="4"/>
      <c r="L9" s="5">
        <v>252</v>
      </c>
      <c r="M9" s="5">
        <v>242</v>
      </c>
      <c r="N9" s="17">
        <f t="shared" si="4"/>
        <v>-10</v>
      </c>
      <c r="O9" s="19">
        <f t="shared" si="5"/>
        <v>-3.968253968253968E-2</v>
      </c>
      <c r="P9" s="29">
        <v>8</v>
      </c>
      <c r="Q9" s="32">
        <v>16</v>
      </c>
      <c r="R9" s="4"/>
      <c r="S9" s="5">
        <v>242</v>
      </c>
      <c r="T9" s="5">
        <v>233</v>
      </c>
      <c r="U9" s="17">
        <f t="shared" si="6"/>
        <v>-9</v>
      </c>
      <c r="V9" s="19">
        <f t="shared" si="7"/>
        <v>-3.71900826446281E-2</v>
      </c>
      <c r="W9" s="29">
        <v>15</v>
      </c>
      <c r="X9" s="32">
        <v>22</v>
      </c>
      <c r="Y9" s="4"/>
      <c r="Z9" s="5">
        <v>233</v>
      </c>
      <c r="AA9" s="5">
        <v>224</v>
      </c>
      <c r="AB9" s="17">
        <f t="shared" si="8"/>
        <v>-9</v>
      </c>
      <c r="AC9" s="19">
        <f t="shared" si="9"/>
        <v>-3.8626609442060089E-2</v>
      </c>
      <c r="AD9" s="29">
        <v>13</v>
      </c>
      <c r="AE9" s="32">
        <v>22</v>
      </c>
      <c r="AF9" s="32"/>
      <c r="AG9" s="5">
        <v>224</v>
      </c>
      <c r="AH9" s="5">
        <v>226</v>
      </c>
      <c r="AI9" s="17">
        <f t="shared" si="10"/>
        <v>2</v>
      </c>
      <c r="AJ9" s="19">
        <f t="shared" si="11"/>
        <v>8.9285714285714281E-3</v>
      </c>
      <c r="AK9" s="29">
        <v>20</v>
      </c>
      <c r="AL9" s="32">
        <v>18</v>
      </c>
      <c r="AM9" s="4"/>
      <c r="AN9" s="64">
        <v>226</v>
      </c>
      <c r="AO9" s="60">
        <v>212</v>
      </c>
      <c r="AP9" s="46">
        <f t="shared" si="12"/>
        <v>-14</v>
      </c>
      <c r="AQ9" s="47">
        <f t="shared" si="13"/>
        <v>-6.1946902654867256E-2</v>
      </c>
      <c r="AR9" s="48">
        <v>7</v>
      </c>
      <c r="AS9" s="67">
        <v>21</v>
      </c>
      <c r="AT9" s="80"/>
      <c r="AU9" s="5">
        <v>212</v>
      </c>
      <c r="AV9" s="5">
        <v>212</v>
      </c>
      <c r="AW9" s="17">
        <f t="shared" si="14"/>
        <v>0</v>
      </c>
      <c r="AX9" s="19">
        <f t="shared" si="15"/>
        <v>0</v>
      </c>
      <c r="AY9" s="29">
        <v>14</v>
      </c>
      <c r="AZ9" s="32">
        <v>14</v>
      </c>
      <c r="BA9" s="32"/>
      <c r="BB9" s="5">
        <v>212</v>
      </c>
      <c r="BC9" s="5">
        <v>206</v>
      </c>
      <c r="BD9" s="17">
        <f t="shared" si="16"/>
        <v>-6</v>
      </c>
      <c r="BE9" s="19">
        <f t="shared" si="17"/>
        <v>-2.8301886792452831E-2</v>
      </c>
      <c r="BF9" s="29">
        <v>9</v>
      </c>
      <c r="BG9" s="32">
        <v>15</v>
      </c>
      <c r="BH9" s="32"/>
      <c r="BI9" s="5">
        <v>206</v>
      </c>
      <c r="BJ9" s="5">
        <v>197</v>
      </c>
      <c r="BK9" s="17">
        <f t="shared" si="18"/>
        <v>-9</v>
      </c>
      <c r="BL9" s="19">
        <f t="shared" si="19"/>
        <v>-4.3689320388349516E-2</v>
      </c>
      <c r="BM9" s="29">
        <v>6</v>
      </c>
      <c r="BN9" s="32">
        <v>15</v>
      </c>
      <c r="BO9" s="32"/>
      <c r="BP9" s="5">
        <v>197</v>
      </c>
      <c r="BQ9" s="5">
        <v>171</v>
      </c>
      <c r="BR9" s="17">
        <f t="shared" ref="BR9:BR23" si="26">BQ9-BP9</f>
        <v>-26</v>
      </c>
      <c r="BS9" s="19">
        <f t="shared" si="20"/>
        <v>-0.13197969543147209</v>
      </c>
      <c r="BT9" s="29">
        <v>2</v>
      </c>
      <c r="BU9" s="32">
        <v>28</v>
      </c>
      <c r="BV9" s="32"/>
      <c r="BW9" s="5">
        <v>171</v>
      </c>
      <c r="BX9" s="5">
        <v>157</v>
      </c>
      <c r="BY9" s="17">
        <f t="shared" ref="BY9:BY23" si="27">BX9-BW9</f>
        <v>-14</v>
      </c>
      <c r="BZ9" s="19">
        <f t="shared" si="21"/>
        <v>-8.1871345029239762E-2</v>
      </c>
      <c r="CA9" s="29">
        <v>6</v>
      </c>
      <c r="CB9" s="32">
        <v>20</v>
      </c>
      <c r="CC9" s="32"/>
      <c r="CD9" s="5">
        <v>157</v>
      </c>
      <c r="CE9" s="5">
        <v>155</v>
      </c>
      <c r="CF9" s="17">
        <f t="shared" ref="CF9:CF23" si="28">CE9-CD9</f>
        <v>-2</v>
      </c>
      <c r="CG9" s="19">
        <f t="shared" si="22"/>
        <v>-1.2738853503184714E-2</v>
      </c>
      <c r="CH9" s="29">
        <v>9</v>
      </c>
      <c r="CI9" s="32">
        <v>11</v>
      </c>
      <c r="CJ9" s="32"/>
      <c r="CK9" s="5">
        <v>150</v>
      </c>
      <c r="CL9" s="17">
        <f t="shared" ref="CL9:CL23" si="29">CK9-CE9</f>
        <v>-5</v>
      </c>
      <c r="CM9" s="19">
        <f t="shared" si="23"/>
        <v>-3.2258064516129031E-2</v>
      </c>
      <c r="CN9" s="29">
        <v>7</v>
      </c>
      <c r="CO9" s="32">
        <v>12</v>
      </c>
      <c r="CP9" s="32"/>
      <c r="CQ9" s="5">
        <v>150</v>
      </c>
      <c r="CR9" s="17">
        <f t="shared" ref="CR9:CR23" si="30">CQ9-CK9</f>
        <v>0</v>
      </c>
      <c r="CS9" s="19">
        <f t="shared" si="24"/>
        <v>0</v>
      </c>
      <c r="CT9" s="29">
        <v>8</v>
      </c>
      <c r="CU9" s="32">
        <v>9</v>
      </c>
      <c r="CV9" s="32"/>
      <c r="CW9" s="5">
        <v>141</v>
      </c>
      <c r="CX9" s="17">
        <f t="shared" ref="CX9:CX22" si="31">CW9-CQ9</f>
        <v>-9</v>
      </c>
      <c r="CY9" s="19">
        <f t="shared" si="25"/>
        <v>-0.06</v>
      </c>
      <c r="CZ9" s="29">
        <v>9</v>
      </c>
      <c r="DA9" s="32">
        <v>17</v>
      </c>
    </row>
    <row r="10" spans="1:106" x14ac:dyDescent="0.2">
      <c r="A10" s="22" t="s">
        <v>5</v>
      </c>
      <c r="B10" s="14">
        <v>231</v>
      </c>
      <c r="C10" s="5">
        <v>240</v>
      </c>
      <c r="D10" s="17">
        <f t="shared" si="0"/>
        <v>9</v>
      </c>
      <c r="E10" s="19">
        <f t="shared" si="1"/>
        <v>3.896103896103896E-2</v>
      </c>
      <c r="F10" s="4"/>
      <c r="G10" s="5">
        <v>240</v>
      </c>
      <c r="H10" s="5">
        <v>235</v>
      </c>
      <c r="I10" s="17">
        <f t="shared" si="2"/>
        <v>-5</v>
      </c>
      <c r="J10" s="19">
        <f t="shared" si="3"/>
        <v>-2.0833333333333332E-2</v>
      </c>
      <c r="K10" s="4"/>
      <c r="L10" s="5">
        <v>235</v>
      </c>
      <c r="M10" s="5">
        <v>234</v>
      </c>
      <c r="N10" s="17">
        <f t="shared" si="4"/>
        <v>-1</v>
      </c>
      <c r="O10" s="19">
        <f t="shared" si="5"/>
        <v>-4.2553191489361703E-3</v>
      </c>
      <c r="P10" s="29">
        <v>11</v>
      </c>
      <c r="Q10" s="32">
        <v>13</v>
      </c>
      <c r="R10" s="4"/>
      <c r="S10" s="5">
        <v>234</v>
      </c>
      <c r="T10" s="5">
        <v>226</v>
      </c>
      <c r="U10" s="17">
        <f t="shared" si="6"/>
        <v>-8</v>
      </c>
      <c r="V10" s="19">
        <f t="shared" si="7"/>
        <v>-3.4188034188034191E-2</v>
      </c>
      <c r="W10" s="29">
        <v>15</v>
      </c>
      <c r="X10" s="32">
        <v>25</v>
      </c>
      <c r="Y10" s="4"/>
      <c r="Z10" s="5">
        <v>226</v>
      </c>
      <c r="AA10" s="5">
        <v>240</v>
      </c>
      <c r="AB10" s="17">
        <f t="shared" si="8"/>
        <v>14</v>
      </c>
      <c r="AC10" s="19">
        <f t="shared" si="9"/>
        <v>6.1946902654867256E-2</v>
      </c>
      <c r="AD10" s="29">
        <v>24</v>
      </c>
      <c r="AE10" s="32">
        <v>10</v>
      </c>
      <c r="AF10" s="32"/>
      <c r="AG10" s="5">
        <v>240</v>
      </c>
      <c r="AH10" s="5">
        <v>250</v>
      </c>
      <c r="AI10" s="17">
        <f t="shared" si="10"/>
        <v>10</v>
      </c>
      <c r="AJ10" s="19">
        <f t="shared" si="11"/>
        <v>4.1666666666666664E-2</v>
      </c>
      <c r="AK10" s="29">
        <v>23</v>
      </c>
      <c r="AL10" s="32">
        <v>13</v>
      </c>
      <c r="AM10" s="4"/>
      <c r="AN10" s="64">
        <v>250</v>
      </c>
      <c r="AO10" s="60">
        <v>235</v>
      </c>
      <c r="AP10" s="46">
        <f t="shared" si="12"/>
        <v>-15</v>
      </c>
      <c r="AQ10" s="47">
        <f t="shared" si="13"/>
        <v>-0.06</v>
      </c>
      <c r="AR10" s="48">
        <v>5</v>
      </c>
      <c r="AS10" s="67">
        <v>20</v>
      </c>
      <c r="AT10" s="80"/>
      <c r="AU10" s="5">
        <v>235</v>
      </c>
      <c r="AV10" s="5">
        <v>234</v>
      </c>
      <c r="AW10" s="17">
        <f t="shared" si="14"/>
        <v>-1</v>
      </c>
      <c r="AX10" s="19">
        <f t="shared" si="15"/>
        <v>-4.2553191489361703E-3</v>
      </c>
      <c r="AY10" s="29">
        <v>8</v>
      </c>
      <c r="AZ10" s="32">
        <v>9</v>
      </c>
      <c r="BA10" s="32"/>
      <c r="BB10" s="5">
        <v>234</v>
      </c>
      <c r="BC10" s="5">
        <v>222</v>
      </c>
      <c r="BD10" s="17">
        <f t="shared" si="16"/>
        <v>-12</v>
      </c>
      <c r="BE10" s="19">
        <f t="shared" si="17"/>
        <v>-5.128205128205128E-2</v>
      </c>
      <c r="BF10" s="29">
        <v>3</v>
      </c>
      <c r="BG10" s="32">
        <v>15</v>
      </c>
      <c r="BH10" s="32"/>
      <c r="BI10" s="5">
        <v>222</v>
      </c>
      <c r="BJ10" s="5">
        <v>209</v>
      </c>
      <c r="BK10" s="17">
        <f t="shared" si="18"/>
        <v>-13</v>
      </c>
      <c r="BL10" s="19">
        <f t="shared" si="19"/>
        <v>-5.8558558558558557E-2</v>
      </c>
      <c r="BM10" s="29">
        <v>5</v>
      </c>
      <c r="BN10" s="32">
        <v>18</v>
      </c>
      <c r="BO10" s="32"/>
      <c r="BP10" s="5">
        <v>209</v>
      </c>
      <c r="BQ10" s="5">
        <v>182</v>
      </c>
      <c r="BR10" s="17">
        <f t="shared" si="26"/>
        <v>-27</v>
      </c>
      <c r="BS10" s="19">
        <f t="shared" si="20"/>
        <v>-0.12918660287081341</v>
      </c>
      <c r="BT10" s="38">
        <v>2</v>
      </c>
      <c r="BU10" s="32">
        <v>29</v>
      </c>
      <c r="BV10" s="32"/>
      <c r="BW10" s="5">
        <v>182</v>
      </c>
      <c r="BX10" s="5">
        <v>173</v>
      </c>
      <c r="BY10" s="17">
        <f t="shared" si="27"/>
        <v>-9</v>
      </c>
      <c r="BZ10" s="19">
        <f t="shared" si="21"/>
        <v>-4.9450549450549448E-2</v>
      </c>
      <c r="CA10" s="38">
        <v>6</v>
      </c>
      <c r="CB10" s="32">
        <v>15</v>
      </c>
      <c r="CC10" s="32"/>
      <c r="CD10" s="5">
        <v>173</v>
      </c>
      <c r="CE10" s="5">
        <v>172</v>
      </c>
      <c r="CF10" s="17">
        <f t="shared" si="28"/>
        <v>-1</v>
      </c>
      <c r="CG10" s="19">
        <f t="shared" si="22"/>
        <v>-5.7803468208092483E-3</v>
      </c>
      <c r="CH10" s="38">
        <v>9</v>
      </c>
      <c r="CI10" s="32">
        <v>10</v>
      </c>
      <c r="CJ10" s="32"/>
      <c r="CK10" s="5">
        <v>170</v>
      </c>
      <c r="CL10" s="17">
        <f t="shared" si="29"/>
        <v>-2</v>
      </c>
      <c r="CM10" s="19">
        <f t="shared" si="23"/>
        <v>-1.1627906976744186E-2</v>
      </c>
      <c r="CN10" s="38">
        <v>11</v>
      </c>
      <c r="CO10" s="32">
        <v>13</v>
      </c>
      <c r="CP10" s="32"/>
      <c r="CQ10" s="5">
        <v>159</v>
      </c>
      <c r="CR10" s="17">
        <f t="shared" si="30"/>
        <v>-11</v>
      </c>
      <c r="CS10" s="19">
        <f t="shared" si="24"/>
        <v>-6.4705882352941183E-2</v>
      </c>
      <c r="CT10" s="38">
        <v>6</v>
      </c>
      <c r="CU10" s="32">
        <v>17</v>
      </c>
      <c r="CV10" s="32"/>
      <c r="CW10" s="5">
        <v>152</v>
      </c>
      <c r="CX10" s="17">
        <f t="shared" si="31"/>
        <v>-7</v>
      </c>
      <c r="CY10" s="19">
        <f t="shared" si="25"/>
        <v>-4.40251572327044E-2</v>
      </c>
      <c r="CZ10" s="38">
        <v>6</v>
      </c>
      <c r="DA10" s="32">
        <v>12</v>
      </c>
    </row>
    <row r="11" spans="1:106" x14ac:dyDescent="0.2">
      <c r="A11" s="22" t="s">
        <v>6</v>
      </c>
      <c r="B11" s="14">
        <v>85</v>
      </c>
      <c r="C11" s="5">
        <v>83</v>
      </c>
      <c r="D11" s="17">
        <f t="shared" si="0"/>
        <v>-2</v>
      </c>
      <c r="E11" s="19">
        <f t="shared" si="1"/>
        <v>-2.3529411764705882E-2</v>
      </c>
      <c r="F11" s="4"/>
      <c r="G11" s="5">
        <v>83</v>
      </c>
      <c r="H11" s="5">
        <v>85</v>
      </c>
      <c r="I11" s="17">
        <f t="shared" si="2"/>
        <v>2</v>
      </c>
      <c r="J11" s="19">
        <f t="shared" si="3"/>
        <v>2.4096385542168676E-2</v>
      </c>
      <c r="K11" s="4"/>
      <c r="L11" s="5">
        <v>85</v>
      </c>
      <c r="M11" s="5">
        <v>87</v>
      </c>
      <c r="N11" s="17">
        <f t="shared" si="4"/>
        <v>2</v>
      </c>
      <c r="O11" s="19">
        <f t="shared" si="5"/>
        <v>2.3529411764705882E-2</v>
      </c>
      <c r="P11" s="29">
        <v>6</v>
      </c>
      <c r="Q11" s="32">
        <v>3</v>
      </c>
      <c r="R11" s="4"/>
      <c r="S11" s="5">
        <v>87</v>
      </c>
      <c r="T11" s="5">
        <v>90</v>
      </c>
      <c r="U11" s="17">
        <f t="shared" si="6"/>
        <v>3</v>
      </c>
      <c r="V11" s="19">
        <f t="shared" si="7"/>
        <v>3.4482758620689655E-2</v>
      </c>
      <c r="W11" s="29">
        <v>8</v>
      </c>
      <c r="X11" s="32">
        <v>5</v>
      </c>
      <c r="Y11" s="4"/>
      <c r="Z11" s="5">
        <v>90</v>
      </c>
      <c r="AA11" s="5">
        <v>101</v>
      </c>
      <c r="AB11" s="17">
        <f t="shared" si="8"/>
        <v>11</v>
      </c>
      <c r="AC11" s="19">
        <f t="shared" si="9"/>
        <v>0.12222222222222222</v>
      </c>
      <c r="AD11" s="29">
        <v>17</v>
      </c>
      <c r="AE11" s="32">
        <v>6</v>
      </c>
      <c r="AF11" s="32"/>
      <c r="AG11" s="5">
        <v>101</v>
      </c>
      <c r="AH11" s="5">
        <v>108</v>
      </c>
      <c r="AI11" s="17">
        <f t="shared" si="10"/>
        <v>7</v>
      </c>
      <c r="AJ11" s="19">
        <f t="shared" si="11"/>
        <v>6.9306930693069313E-2</v>
      </c>
      <c r="AK11" s="29">
        <v>15</v>
      </c>
      <c r="AL11" s="32">
        <v>8</v>
      </c>
      <c r="AM11" s="4"/>
      <c r="AN11" s="64">
        <v>108</v>
      </c>
      <c r="AO11" s="60">
        <v>110</v>
      </c>
      <c r="AP11" s="46">
        <f t="shared" si="12"/>
        <v>2</v>
      </c>
      <c r="AQ11" s="47">
        <f t="shared" si="13"/>
        <v>1.8518518518518517E-2</v>
      </c>
      <c r="AR11" s="48">
        <v>9</v>
      </c>
      <c r="AS11" s="67">
        <v>7</v>
      </c>
      <c r="AT11" s="80"/>
      <c r="AU11" s="5">
        <v>110</v>
      </c>
      <c r="AV11" s="5">
        <v>110</v>
      </c>
      <c r="AW11" s="17">
        <f t="shared" si="14"/>
        <v>0</v>
      </c>
      <c r="AX11" s="19">
        <f t="shared" si="15"/>
        <v>0</v>
      </c>
      <c r="AY11" s="29">
        <v>2</v>
      </c>
      <c r="AZ11" s="32">
        <v>2</v>
      </c>
      <c r="BA11" s="32"/>
      <c r="BB11" s="5">
        <v>110</v>
      </c>
      <c r="BC11" s="5">
        <v>112</v>
      </c>
      <c r="BD11" s="17">
        <f t="shared" si="16"/>
        <v>2</v>
      </c>
      <c r="BE11" s="19">
        <f t="shared" si="17"/>
        <v>1.8181818181818181E-2</v>
      </c>
      <c r="BF11" s="29">
        <v>5</v>
      </c>
      <c r="BG11" s="32">
        <v>2</v>
      </c>
      <c r="BH11" s="32"/>
      <c r="BI11" s="5">
        <v>112</v>
      </c>
      <c r="BJ11" s="5">
        <v>107</v>
      </c>
      <c r="BK11" s="17">
        <f t="shared" si="18"/>
        <v>-5</v>
      </c>
      <c r="BL11" s="19">
        <f t="shared" si="19"/>
        <v>-4.4642857142857144E-2</v>
      </c>
      <c r="BM11" s="29">
        <v>3</v>
      </c>
      <c r="BN11" s="32">
        <v>8</v>
      </c>
      <c r="BO11" s="32"/>
      <c r="BP11" s="5">
        <v>107</v>
      </c>
      <c r="BQ11" s="5">
        <v>107</v>
      </c>
      <c r="BR11" s="17">
        <f t="shared" si="26"/>
        <v>0</v>
      </c>
      <c r="BS11" s="19">
        <f t="shared" si="20"/>
        <v>0</v>
      </c>
      <c r="BT11" s="29">
        <v>4</v>
      </c>
      <c r="BU11" s="32">
        <v>4</v>
      </c>
      <c r="BV11" s="32"/>
      <c r="BW11" s="5">
        <v>107</v>
      </c>
      <c r="BX11" s="5">
        <v>102</v>
      </c>
      <c r="BY11" s="17">
        <f t="shared" si="27"/>
        <v>-5</v>
      </c>
      <c r="BZ11" s="19">
        <f t="shared" si="21"/>
        <v>-4.6728971962616821E-2</v>
      </c>
      <c r="CA11" s="29">
        <v>4</v>
      </c>
      <c r="CB11" s="32">
        <v>9</v>
      </c>
      <c r="CC11" s="32"/>
      <c r="CD11" s="5">
        <v>102</v>
      </c>
      <c r="CE11" s="5">
        <v>103</v>
      </c>
      <c r="CF11" s="17">
        <f t="shared" si="28"/>
        <v>1</v>
      </c>
      <c r="CG11" s="19">
        <f t="shared" si="22"/>
        <v>9.8039215686274508E-3</v>
      </c>
      <c r="CH11" s="29">
        <v>6</v>
      </c>
      <c r="CI11" s="32">
        <v>5</v>
      </c>
      <c r="CJ11" s="32"/>
      <c r="CK11" s="5">
        <v>106</v>
      </c>
      <c r="CL11" s="17">
        <f t="shared" si="29"/>
        <v>3</v>
      </c>
      <c r="CM11" s="19">
        <f t="shared" si="23"/>
        <v>2.9126213592233011E-2</v>
      </c>
      <c r="CN11" s="29">
        <v>9</v>
      </c>
      <c r="CO11" s="32">
        <v>6</v>
      </c>
      <c r="CP11" s="32"/>
      <c r="CQ11" s="5">
        <v>112</v>
      </c>
      <c r="CR11" s="17">
        <f t="shared" si="30"/>
        <v>6</v>
      </c>
      <c r="CS11" s="19">
        <f t="shared" si="24"/>
        <v>5.6603773584905662E-2</v>
      </c>
      <c r="CT11" s="29">
        <v>13</v>
      </c>
      <c r="CU11" s="32">
        <v>7</v>
      </c>
      <c r="CV11" s="32"/>
      <c r="CW11" s="5">
        <v>115</v>
      </c>
      <c r="CX11" s="17">
        <f t="shared" si="31"/>
        <v>3</v>
      </c>
      <c r="CY11" s="19">
        <f t="shared" si="25"/>
        <v>2.6785714285714284E-2</v>
      </c>
      <c r="CZ11" s="29">
        <v>6</v>
      </c>
      <c r="DA11" s="32">
        <v>4</v>
      </c>
      <c r="DB11" t="s">
        <v>82</v>
      </c>
    </row>
    <row r="12" spans="1:106" x14ac:dyDescent="0.2">
      <c r="A12" s="22" t="s">
        <v>7</v>
      </c>
      <c r="B12" s="14">
        <v>128</v>
      </c>
      <c r="C12" s="5">
        <v>121</v>
      </c>
      <c r="D12" s="17">
        <f t="shared" si="0"/>
        <v>-7</v>
      </c>
      <c r="E12" s="19">
        <f t="shared" si="1"/>
        <v>-5.46875E-2</v>
      </c>
      <c r="F12" s="4"/>
      <c r="G12" s="5">
        <v>121</v>
      </c>
      <c r="H12" s="5">
        <v>119</v>
      </c>
      <c r="I12" s="17">
        <f t="shared" si="2"/>
        <v>-2</v>
      </c>
      <c r="J12" s="19">
        <f t="shared" si="3"/>
        <v>-1.6528925619834711E-2</v>
      </c>
      <c r="K12" s="4"/>
      <c r="L12" s="5">
        <v>119</v>
      </c>
      <c r="M12" s="5">
        <v>115</v>
      </c>
      <c r="N12" s="17">
        <f t="shared" si="4"/>
        <v>-4</v>
      </c>
      <c r="O12" s="19">
        <f t="shared" si="5"/>
        <v>-3.3613445378151259E-2</v>
      </c>
      <c r="P12" s="29">
        <v>4</v>
      </c>
      <c r="Q12" s="32">
        <v>7</v>
      </c>
      <c r="R12" s="4"/>
      <c r="S12" s="5">
        <v>115</v>
      </c>
      <c r="T12" s="5">
        <v>118</v>
      </c>
      <c r="U12" s="17">
        <f t="shared" si="6"/>
        <v>3</v>
      </c>
      <c r="V12" s="19">
        <f t="shared" si="7"/>
        <v>2.6086956521739129E-2</v>
      </c>
      <c r="W12" s="29">
        <v>8</v>
      </c>
      <c r="X12" s="32">
        <v>5</v>
      </c>
      <c r="Y12" s="4"/>
      <c r="Z12" s="5">
        <v>118</v>
      </c>
      <c r="AA12" s="5">
        <v>120</v>
      </c>
      <c r="AB12" s="17">
        <f t="shared" si="8"/>
        <v>2</v>
      </c>
      <c r="AC12" s="19">
        <f t="shared" si="9"/>
        <v>1.6949152542372881E-2</v>
      </c>
      <c r="AD12" s="29">
        <v>8</v>
      </c>
      <c r="AE12" s="32">
        <v>6</v>
      </c>
      <c r="AF12" s="32"/>
      <c r="AG12" s="5">
        <v>120</v>
      </c>
      <c r="AH12" s="5">
        <v>124</v>
      </c>
      <c r="AI12" s="17">
        <f t="shared" si="10"/>
        <v>4</v>
      </c>
      <c r="AJ12" s="19">
        <f t="shared" si="11"/>
        <v>3.3333333333333333E-2</v>
      </c>
      <c r="AK12" s="29">
        <v>13</v>
      </c>
      <c r="AL12" s="32">
        <v>9</v>
      </c>
      <c r="AM12" s="4"/>
      <c r="AN12" s="64">
        <v>124</v>
      </c>
      <c r="AO12" s="60">
        <v>115</v>
      </c>
      <c r="AP12" s="46">
        <f t="shared" si="12"/>
        <v>-9</v>
      </c>
      <c r="AQ12" s="47">
        <f t="shared" si="13"/>
        <v>-7.2580645161290328E-2</v>
      </c>
      <c r="AR12" s="48">
        <v>3</v>
      </c>
      <c r="AS12" s="67">
        <v>12</v>
      </c>
      <c r="AT12" s="80"/>
      <c r="AU12" s="5">
        <v>115</v>
      </c>
      <c r="AV12" s="5">
        <v>113</v>
      </c>
      <c r="AW12" s="17">
        <f t="shared" si="14"/>
        <v>-2</v>
      </c>
      <c r="AX12" s="19">
        <f t="shared" si="15"/>
        <v>-1.7391304347826087E-2</v>
      </c>
      <c r="AY12" s="29">
        <v>5</v>
      </c>
      <c r="AZ12" s="32">
        <v>7</v>
      </c>
      <c r="BA12" s="32"/>
      <c r="BB12" s="5">
        <v>113</v>
      </c>
      <c r="BC12" s="5">
        <v>104</v>
      </c>
      <c r="BD12" s="17">
        <f t="shared" si="16"/>
        <v>-9</v>
      </c>
      <c r="BE12" s="19">
        <f t="shared" si="17"/>
        <v>-7.9646017699115043E-2</v>
      </c>
      <c r="BF12" s="29">
        <v>2</v>
      </c>
      <c r="BG12" s="32">
        <v>11</v>
      </c>
      <c r="BH12" s="32"/>
      <c r="BI12" s="5">
        <v>104</v>
      </c>
      <c r="BJ12" s="5">
        <v>104</v>
      </c>
      <c r="BK12" s="17">
        <f t="shared" si="18"/>
        <v>0</v>
      </c>
      <c r="BL12" s="19">
        <f t="shared" si="19"/>
        <v>0</v>
      </c>
      <c r="BM12" s="29">
        <v>5</v>
      </c>
      <c r="BN12" s="32">
        <v>5</v>
      </c>
      <c r="BO12" s="32"/>
      <c r="BP12" s="5">
        <v>104</v>
      </c>
      <c r="BQ12" s="5">
        <v>95</v>
      </c>
      <c r="BR12" s="17">
        <f t="shared" si="26"/>
        <v>-9</v>
      </c>
      <c r="BS12" s="19">
        <f t="shared" si="20"/>
        <v>-8.6538461538461536E-2</v>
      </c>
      <c r="BT12" s="29">
        <v>1</v>
      </c>
      <c r="BU12" s="32">
        <v>10</v>
      </c>
      <c r="BV12" s="32"/>
      <c r="BW12" s="5">
        <v>95</v>
      </c>
      <c r="BX12" s="5">
        <v>92</v>
      </c>
      <c r="BY12" s="17">
        <f t="shared" si="27"/>
        <v>-3</v>
      </c>
      <c r="BZ12" s="19">
        <f t="shared" si="21"/>
        <v>-3.1578947368421054E-2</v>
      </c>
      <c r="CA12" s="29">
        <v>7</v>
      </c>
      <c r="CB12" s="32">
        <v>10</v>
      </c>
      <c r="CC12" s="32"/>
      <c r="CD12" s="5">
        <v>92</v>
      </c>
      <c r="CE12" s="5">
        <v>95</v>
      </c>
      <c r="CF12" s="17">
        <f t="shared" si="28"/>
        <v>3</v>
      </c>
      <c r="CG12" s="19">
        <f t="shared" si="22"/>
        <v>3.2608695652173912E-2</v>
      </c>
      <c r="CH12" s="29">
        <v>8</v>
      </c>
      <c r="CI12" s="32">
        <v>5</v>
      </c>
      <c r="CJ12" s="32"/>
      <c r="CK12" s="5">
        <v>104</v>
      </c>
      <c r="CL12" s="17">
        <f t="shared" si="29"/>
        <v>9</v>
      </c>
      <c r="CM12" s="19">
        <f t="shared" si="23"/>
        <v>9.4736842105263161E-2</v>
      </c>
      <c r="CN12" s="29">
        <v>14</v>
      </c>
      <c r="CO12" s="32">
        <v>5</v>
      </c>
      <c r="CP12" s="32"/>
      <c r="CQ12" s="5">
        <v>97</v>
      </c>
      <c r="CR12" s="17">
        <f t="shared" si="30"/>
        <v>-7</v>
      </c>
      <c r="CS12" s="19">
        <f t="shared" si="24"/>
        <v>-6.7307692307692304E-2</v>
      </c>
      <c r="CT12" s="29">
        <v>2</v>
      </c>
      <c r="CU12" s="32">
        <v>9</v>
      </c>
      <c r="CV12" s="32"/>
      <c r="CW12" s="5">
        <v>92</v>
      </c>
      <c r="CX12" s="17">
        <f t="shared" si="31"/>
        <v>-5</v>
      </c>
      <c r="CY12" s="19">
        <f t="shared" si="25"/>
        <v>-5.1546391752577317E-2</v>
      </c>
      <c r="CZ12" s="29">
        <v>3</v>
      </c>
      <c r="DA12" s="32">
        <v>8</v>
      </c>
    </row>
    <row r="13" spans="1:106" x14ac:dyDescent="0.2">
      <c r="A13" s="22" t="s">
        <v>8</v>
      </c>
      <c r="B13" s="14">
        <v>30</v>
      </c>
      <c r="C13" s="5">
        <v>26</v>
      </c>
      <c r="D13" s="17">
        <f t="shared" si="0"/>
        <v>-4</v>
      </c>
      <c r="E13" s="19">
        <f t="shared" si="1"/>
        <v>-0.13333333333333333</v>
      </c>
      <c r="F13" s="4"/>
      <c r="G13" s="5">
        <v>26</v>
      </c>
      <c r="H13" s="5">
        <v>28</v>
      </c>
      <c r="I13" s="17">
        <f t="shared" si="2"/>
        <v>2</v>
      </c>
      <c r="J13" s="19">
        <f t="shared" si="3"/>
        <v>7.6923076923076927E-2</v>
      </c>
      <c r="K13" s="4"/>
      <c r="L13" s="5">
        <v>28</v>
      </c>
      <c r="M13" s="5">
        <v>29</v>
      </c>
      <c r="N13" s="17">
        <f t="shared" si="4"/>
        <v>1</v>
      </c>
      <c r="O13" s="19">
        <f t="shared" si="5"/>
        <v>3.5714285714285712E-2</v>
      </c>
      <c r="P13" s="29">
        <v>3</v>
      </c>
      <c r="Q13" s="32">
        <v>2</v>
      </c>
      <c r="R13" s="4"/>
      <c r="S13" s="5">
        <v>29</v>
      </c>
      <c r="T13" s="5">
        <v>30</v>
      </c>
      <c r="U13" s="17">
        <f t="shared" si="6"/>
        <v>1</v>
      </c>
      <c r="V13" s="19">
        <f t="shared" si="7"/>
        <v>3.4482758620689655E-2</v>
      </c>
      <c r="W13" s="29">
        <v>3</v>
      </c>
      <c r="X13" s="32">
        <v>2</v>
      </c>
      <c r="Y13" s="4"/>
      <c r="Z13" s="5">
        <v>30</v>
      </c>
      <c r="AA13" s="5">
        <v>38</v>
      </c>
      <c r="AB13" s="17">
        <f t="shared" si="8"/>
        <v>8</v>
      </c>
      <c r="AC13" s="19">
        <f t="shared" si="9"/>
        <v>0.26666666666666666</v>
      </c>
      <c r="AD13" s="29">
        <v>9</v>
      </c>
      <c r="AE13" s="32">
        <v>1</v>
      </c>
      <c r="AF13" s="32"/>
      <c r="AG13" s="5">
        <v>38</v>
      </c>
      <c r="AH13" s="5">
        <v>37</v>
      </c>
      <c r="AI13" s="17">
        <f t="shared" si="10"/>
        <v>-1</v>
      </c>
      <c r="AJ13" s="19">
        <f t="shared" si="11"/>
        <v>-2.6315789473684209E-2</v>
      </c>
      <c r="AK13" s="29">
        <v>1</v>
      </c>
      <c r="AL13" s="32">
        <v>2</v>
      </c>
      <c r="AM13" s="4"/>
      <c r="AN13" s="64">
        <v>37</v>
      </c>
      <c r="AO13" s="60">
        <v>37</v>
      </c>
      <c r="AP13" s="46">
        <f t="shared" si="12"/>
        <v>0</v>
      </c>
      <c r="AQ13" s="47">
        <f t="shared" si="13"/>
        <v>0</v>
      </c>
      <c r="AR13" s="48">
        <v>3</v>
      </c>
      <c r="AS13" s="67">
        <v>3</v>
      </c>
      <c r="AT13" s="80"/>
      <c r="AU13" s="5">
        <v>37</v>
      </c>
      <c r="AV13" s="5">
        <v>38</v>
      </c>
      <c r="AW13" s="17">
        <f t="shared" si="14"/>
        <v>1</v>
      </c>
      <c r="AX13" s="19">
        <f t="shared" si="15"/>
        <v>2.7027027027027029E-2</v>
      </c>
      <c r="AY13" s="29">
        <v>2</v>
      </c>
      <c r="AZ13" s="32">
        <v>1</v>
      </c>
      <c r="BA13" s="32"/>
      <c r="BB13" s="5">
        <v>38</v>
      </c>
      <c r="BC13" s="5">
        <v>38</v>
      </c>
      <c r="BD13" s="17">
        <f t="shared" si="16"/>
        <v>0</v>
      </c>
      <c r="BE13" s="19">
        <f t="shared" si="17"/>
        <v>0</v>
      </c>
      <c r="BF13" s="29">
        <v>0</v>
      </c>
      <c r="BG13" s="32">
        <v>0</v>
      </c>
      <c r="BH13" s="32"/>
      <c r="BI13" s="5">
        <v>38</v>
      </c>
      <c r="BJ13" s="5">
        <v>38</v>
      </c>
      <c r="BK13" s="17">
        <f t="shared" si="18"/>
        <v>0</v>
      </c>
      <c r="BL13" s="19">
        <f t="shared" si="19"/>
        <v>0</v>
      </c>
      <c r="BM13" s="29">
        <v>4</v>
      </c>
      <c r="BN13" s="32">
        <v>4</v>
      </c>
      <c r="BO13" s="32"/>
      <c r="BP13" s="5">
        <v>38</v>
      </c>
      <c r="BQ13" s="5">
        <v>38</v>
      </c>
      <c r="BR13" s="17">
        <f t="shared" si="26"/>
        <v>0</v>
      </c>
      <c r="BS13" s="19">
        <f t="shared" si="20"/>
        <v>0</v>
      </c>
      <c r="BT13" s="29">
        <v>1</v>
      </c>
      <c r="BU13" s="32">
        <v>1</v>
      </c>
      <c r="BV13" s="32"/>
      <c r="BW13" s="5">
        <v>38</v>
      </c>
      <c r="BX13" s="5">
        <v>36</v>
      </c>
      <c r="BY13" s="17">
        <f t="shared" si="27"/>
        <v>-2</v>
      </c>
      <c r="BZ13" s="19">
        <f t="shared" si="21"/>
        <v>-5.2631578947368418E-2</v>
      </c>
      <c r="CA13" s="29">
        <v>3</v>
      </c>
      <c r="CB13" s="32">
        <v>5</v>
      </c>
      <c r="CC13" s="32"/>
      <c r="CD13" s="5">
        <v>36</v>
      </c>
      <c r="CE13" s="5">
        <v>42</v>
      </c>
      <c r="CF13" s="17">
        <f t="shared" si="28"/>
        <v>6</v>
      </c>
      <c r="CG13" s="19">
        <f t="shared" si="22"/>
        <v>0.16666666666666666</v>
      </c>
      <c r="CH13" s="29">
        <v>8</v>
      </c>
      <c r="CI13" s="32">
        <v>1</v>
      </c>
      <c r="CJ13" s="32"/>
      <c r="CK13" s="5">
        <v>43</v>
      </c>
      <c r="CL13" s="17">
        <f t="shared" si="29"/>
        <v>1</v>
      </c>
      <c r="CM13" s="19">
        <f t="shared" si="23"/>
        <v>2.3809523809523808E-2</v>
      </c>
      <c r="CN13" s="29">
        <v>5</v>
      </c>
      <c r="CO13" s="32">
        <v>4</v>
      </c>
      <c r="CP13" s="32"/>
      <c r="CQ13" s="5">
        <v>42</v>
      </c>
      <c r="CR13" s="17">
        <f t="shared" si="30"/>
        <v>-1</v>
      </c>
      <c r="CS13" s="19">
        <f t="shared" si="24"/>
        <v>-2.3255813953488372E-2</v>
      </c>
      <c r="CT13" s="29">
        <v>2</v>
      </c>
      <c r="CU13" s="32">
        <v>3</v>
      </c>
      <c r="CV13" s="32"/>
      <c r="CW13" s="5">
        <v>40</v>
      </c>
      <c r="CX13" s="17">
        <f t="shared" si="31"/>
        <v>-2</v>
      </c>
      <c r="CY13" s="19">
        <f t="shared" si="25"/>
        <v>-4.7619047619047616E-2</v>
      </c>
      <c r="CZ13" s="29">
        <v>2</v>
      </c>
      <c r="DA13" s="32">
        <v>4</v>
      </c>
    </row>
    <row r="14" spans="1:106" x14ac:dyDescent="0.2">
      <c r="A14" s="22" t="s">
        <v>9</v>
      </c>
      <c r="B14" s="14">
        <v>46</v>
      </c>
      <c r="C14" s="5">
        <v>45</v>
      </c>
      <c r="D14" s="17">
        <f t="shared" si="0"/>
        <v>-1</v>
      </c>
      <c r="E14" s="19">
        <f t="shared" si="1"/>
        <v>-2.1739130434782608E-2</v>
      </c>
      <c r="F14" s="4"/>
      <c r="G14" s="5">
        <v>45</v>
      </c>
      <c r="H14" s="5">
        <v>42</v>
      </c>
      <c r="I14" s="17">
        <f t="shared" si="2"/>
        <v>-3</v>
      </c>
      <c r="J14" s="19">
        <f t="shared" si="3"/>
        <v>-6.6666666666666666E-2</v>
      </c>
      <c r="K14" s="4"/>
      <c r="L14" s="5">
        <v>42</v>
      </c>
      <c r="M14" s="5">
        <v>42</v>
      </c>
      <c r="N14" s="17">
        <f t="shared" si="4"/>
        <v>0</v>
      </c>
      <c r="O14" s="19">
        <f t="shared" si="5"/>
        <v>0</v>
      </c>
      <c r="P14" s="29">
        <v>4</v>
      </c>
      <c r="Q14" s="32">
        <v>4</v>
      </c>
      <c r="R14" s="4"/>
      <c r="S14" s="5">
        <v>42</v>
      </c>
      <c r="T14" s="5">
        <v>44</v>
      </c>
      <c r="U14" s="17">
        <f t="shared" si="6"/>
        <v>2</v>
      </c>
      <c r="V14" s="19">
        <f t="shared" si="7"/>
        <v>4.7619047619047616E-2</v>
      </c>
      <c r="W14" s="29">
        <v>7</v>
      </c>
      <c r="X14" s="32">
        <v>4</v>
      </c>
      <c r="Y14" s="4"/>
      <c r="Z14" s="5">
        <v>44</v>
      </c>
      <c r="AA14" s="5">
        <v>44</v>
      </c>
      <c r="AB14" s="17">
        <f t="shared" si="8"/>
        <v>0</v>
      </c>
      <c r="AC14" s="19">
        <f t="shared" si="9"/>
        <v>0</v>
      </c>
      <c r="AD14" s="29">
        <v>4</v>
      </c>
      <c r="AE14" s="32">
        <v>4</v>
      </c>
      <c r="AF14" s="32"/>
      <c r="AG14" s="5">
        <v>44</v>
      </c>
      <c r="AH14" s="5">
        <v>47</v>
      </c>
      <c r="AI14" s="17">
        <f t="shared" si="10"/>
        <v>3</v>
      </c>
      <c r="AJ14" s="19">
        <f t="shared" si="11"/>
        <v>6.8181818181818177E-2</v>
      </c>
      <c r="AK14" s="29">
        <v>7</v>
      </c>
      <c r="AL14" s="32">
        <v>4</v>
      </c>
      <c r="AM14" s="4"/>
      <c r="AN14" s="64">
        <v>47</v>
      </c>
      <c r="AO14" s="60">
        <v>56</v>
      </c>
      <c r="AP14" s="46">
        <f t="shared" si="12"/>
        <v>9</v>
      </c>
      <c r="AQ14" s="47">
        <f t="shared" si="13"/>
        <v>0.19148936170212766</v>
      </c>
      <c r="AR14" s="48">
        <v>10</v>
      </c>
      <c r="AS14" s="67">
        <v>1</v>
      </c>
      <c r="AT14" s="80"/>
      <c r="AU14" s="5">
        <v>56</v>
      </c>
      <c r="AV14" s="5">
        <v>57</v>
      </c>
      <c r="AW14" s="17">
        <f t="shared" si="14"/>
        <v>1</v>
      </c>
      <c r="AX14" s="19">
        <f t="shared" si="15"/>
        <v>1.7857142857142856E-2</v>
      </c>
      <c r="AY14" s="29">
        <v>2</v>
      </c>
      <c r="AZ14" s="32">
        <v>1</v>
      </c>
      <c r="BA14" s="32"/>
      <c r="BB14" s="5">
        <v>57</v>
      </c>
      <c r="BC14" s="5">
        <v>52</v>
      </c>
      <c r="BD14" s="17">
        <f t="shared" si="16"/>
        <v>-5</v>
      </c>
      <c r="BE14" s="19">
        <f t="shared" si="17"/>
        <v>-8.771929824561403E-2</v>
      </c>
      <c r="BF14" s="29">
        <v>0</v>
      </c>
      <c r="BG14" s="32">
        <v>5</v>
      </c>
      <c r="BH14" s="32"/>
      <c r="BI14" s="5">
        <v>52</v>
      </c>
      <c r="BJ14" s="5">
        <v>50</v>
      </c>
      <c r="BK14" s="17">
        <f t="shared" si="18"/>
        <v>-2</v>
      </c>
      <c r="BL14" s="19">
        <f t="shared" si="19"/>
        <v>-3.8461538461538464E-2</v>
      </c>
      <c r="BM14" s="29">
        <v>4</v>
      </c>
      <c r="BN14" s="32">
        <v>6</v>
      </c>
      <c r="BO14" s="32"/>
      <c r="BP14" s="5">
        <v>50</v>
      </c>
      <c r="BQ14" s="5">
        <v>47</v>
      </c>
      <c r="BR14" s="17">
        <f t="shared" si="26"/>
        <v>-3</v>
      </c>
      <c r="BS14" s="19">
        <f t="shared" si="20"/>
        <v>-0.06</v>
      </c>
      <c r="BT14" s="29">
        <v>5</v>
      </c>
      <c r="BU14" s="32">
        <v>9</v>
      </c>
      <c r="BV14" s="32"/>
      <c r="BW14" s="5">
        <v>47</v>
      </c>
      <c r="BX14" s="5">
        <v>46</v>
      </c>
      <c r="BY14" s="17">
        <f t="shared" si="27"/>
        <v>-1</v>
      </c>
      <c r="BZ14" s="19">
        <f t="shared" si="21"/>
        <v>-2.1276595744680851E-2</v>
      </c>
      <c r="CA14" s="29">
        <v>1</v>
      </c>
      <c r="CB14" s="32">
        <v>2</v>
      </c>
      <c r="CC14" s="32"/>
      <c r="CD14" s="5">
        <v>46</v>
      </c>
      <c r="CE14" s="5">
        <v>46</v>
      </c>
      <c r="CF14" s="17">
        <f t="shared" si="28"/>
        <v>0</v>
      </c>
      <c r="CG14" s="19">
        <f t="shared" si="22"/>
        <v>0</v>
      </c>
      <c r="CH14" s="29">
        <v>5</v>
      </c>
      <c r="CI14" s="32">
        <v>5</v>
      </c>
      <c r="CJ14" s="32"/>
      <c r="CK14" s="5">
        <v>52</v>
      </c>
      <c r="CL14" s="17">
        <f t="shared" si="29"/>
        <v>6</v>
      </c>
      <c r="CM14" s="19">
        <f t="shared" si="23"/>
        <v>0.13043478260869565</v>
      </c>
      <c r="CN14" s="29">
        <v>9</v>
      </c>
      <c r="CO14" s="32">
        <v>3</v>
      </c>
      <c r="CP14" s="32"/>
      <c r="CQ14" s="5">
        <v>55</v>
      </c>
      <c r="CR14" s="17">
        <f t="shared" si="30"/>
        <v>3</v>
      </c>
      <c r="CS14" s="19">
        <f t="shared" si="24"/>
        <v>5.7692307692307696E-2</v>
      </c>
      <c r="CT14" s="29">
        <v>4</v>
      </c>
      <c r="CU14" s="32">
        <v>1</v>
      </c>
      <c r="CV14" s="32"/>
      <c r="CW14" s="5">
        <v>59</v>
      </c>
      <c r="CX14" s="17">
        <f t="shared" si="31"/>
        <v>4</v>
      </c>
      <c r="CY14" s="19">
        <f t="shared" si="25"/>
        <v>7.2727272727272724E-2</v>
      </c>
      <c r="CZ14" s="29">
        <v>5</v>
      </c>
      <c r="DA14" s="32">
        <v>1</v>
      </c>
    </row>
    <row r="15" spans="1:106" x14ac:dyDescent="0.2">
      <c r="A15" s="22" t="s">
        <v>10</v>
      </c>
      <c r="B15" s="14">
        <v>51</v>
      </c>
      <c r="C15" s="5">
        <v>51</v>
      </c>
      <c r="D15" s="17">
        <f t="shared" si="0"/>
        <v>0</v>
      </c>
      <c r="E15" s="19">
        <f t="shared" si="1"/>
        <v>0</v>
      </c>
      <c r="F15" s="4"/>
      <c r="G15" s="5">
        <v>51</v>
      </c>
      <c r="H15" s="5">
        <v>53</v>
      </c>
      <c r="I15" s="17">
        <f t="shared" si="2"/>
        <v>2</v>
      </c>
      <c r="J15" s="19">
        <f t="shared" si="3"/>
        <v>3.9215686274509803E-2</v>
      </c>
      <c r="K15" s="4"/>
      <c r="L15" s="5">
        <v>53</v>
      </c>
      <c r="M15" s="5">
        <v>55</v>
      </c>
      <c r="N15" s="17">
        <f t="shared" si="4"/>
        <v>2</v>
      </c>
      <c r="O15" s="19">
        <f t="shared" si="5"/>
        <v>3.7735849056603772E-2</v>
      </c>
      <c r="P15" s="29">
        <v>7</v>
      </c>
      <c r="Q15" s="32">
        <v>4</v>
      </c>
      <c r="R15" s="4"/>
      <c r="S15" s="5">
        <v>55</v>
      </c>
      <c r="T15" s="5">
        <v>53</v>
      </c>
      <c r="U15" s="17">
        <f t="shared" si="6"/>
        <v>-2</v>
      </c>
      <c r="V15" s="19">
        <f t="shared" si="7"/>
        <v>-3.6363636363636362E-2</v>
      </c>
      <c r="W15" s="29">
        <v>4</v>
      </c>
      <c r="X15" s="32">
        <v>6</v>
      </c>
      <c r="Y15" s="4"/>
      <c r="Z15" s="5">
        <v>53</v>
      </c>
      <c r="AA15" s="5">
        <v>58</v>
      </c>
      <c r="AB15" s="17">
        <f t="shared" si="8"/>
        <v>5</v>
      </c>
      <c r="AC15" s="19">
        <f t="shared" si="9"/>
        <v>9.4339622641509441E-2</v>
      </c>
      <c r="AD15" s="29">
        <v>10</v>
      </c>
      <c r="AE15" s="32">
        <v>5</v>
      </c>
      <c r="AF15" s="32"/>
      <c r="AG15" s="5">
        <v>58</v>
      </c>
      <c r="AH15" s="5">
        <v>64</v>
      </c>
      <c r="AI15" s="17">
        <f t="shared" si="10"/>
        <v>6</v>
      </c>
      <c r="AJ15" s="19">
        <f t="shared" si="11"/>
        <v>0.10344827586206896</v>
      </c>
      <c r="AK15" s="29">
        <v>7</v>
      </c>
      <c r="AL15" s="32">
        <v>1</v>
      </c>
      <c r="AM15" s="4"/>
      <c r="AN15" s="64">
        <v>64</v>
      </c>
      <c r="AO15" s="60">
        <v>66</v>
      </c>
      <c r="AP15" s="46">
        <f t="shared" si="12"/>
        <v>2</v>
      </c>
      <c r="AQ15" s="47">
        <f t="shared" si="13"/>
        <v>3.125E-2</v>
      </c>
      <c r="AR15" s="48">
        <v>3</v>
      </c>
      <c r="AS15" s="67">
        <v>1</v>
      </c>
      <c r="AT15" s="80"/>
      <c r="AU15" s="5">
        <v>66</v>
      </c>
      <c r="AV15" s="5">
        <v>57</v>
      </c>
      <c r="AW15" s="17">
        <f t="shared" si="14"/>
        <v>-9</v>
      </c>
      <c r="AX15" s="19">
        <f t="shared" si="15"/>
        <v>-0.13636363636363635</v>
      </c>
      <c r="AY15" s="29">
        <v>1</v>
      </c>
      <c r="AZ15" s="32">
        <v>10</v>
      </c>
      <c r="BA15" s="32"/>
      <c r="BB15" s="5">
        <v>57</v>
      </c>
      <c r="BC15" s="5">
        <v>54</v>
      </c>
      <c r="BD15" s="17">
        <f t="shared" si="16"/>
        <v>-3</v>
      </c>
      <c r="BE15" s="19">
        <f t="shared" si="17"/>
        <v>-5.2631578947368418E-2</v>
      </c>
      <c r="BF15" s="29">
        <v>1</v>
      </c>
      <c r="BG15" s="32">
        <v>4</v>
      </c>
      <c r="BH15" s="32"/>
      <c r="BI15" s="5">
        <v>54</v>
      </c>
      <c r="BJ15" s="5">
        <v>50</v>
      </c>
      <c r="BK15" s="17">
        <f t="shared" si="18"/>
        <v>-4</v>
      </c>
      <c r="BL15" s="19">
        <f t="shared" si="19"/>
        <v>-7.407407407407407E-2</v>
      </c>
      <c r="BM15" s="29">
        <v>0</v>
      </c>
      <c r="BN15" s="32">
        <v>4</v>
      </c>
      <c r="BO15" s="32"/>
      <c r="BP15" s="5">
        <v>50</v>
      </c>
      <c r="BQ15" s="5">
        <v>48</v>
      </c>
      <c r="BR15" s="17">
        <f t="shared" si="26"/>
        <v>-2</v>
      </c>
      <c r="BS15" s="19">
        <f t="shared" si="20"/>
        <v>-0.04</v>
      </c>
      <c r="BT15" s="29">
        <v>2</v>
      </c>
      <c r="BU15" s="32">
        <v>3</v>
      </c>
      <c r="BV15" s="32"/>
      <c r="BW15" s="5">
        <v>48</v>
      </c>
      <c r="BX15" s="5">
        <v>45</v>
      </c>
      <c r="BY15" s="17">
        <f t="shared" si="27"/>
        <v>-3</v>
      </c>
      <c r="BZ15" s="19">
        <f t="shared" si="21"/>
        <v>-6.25E-2</v>
      </c>
      <c r="CA15" s="29">
        <v>1</v>
      </c>
      <c r="CB15" s="32">
        <v>4</v>
      </c>
      <c r="CC15" s="32"/>
      <c r="CD15" s="5">
        <v>45</v>
      </c>
      <c r="CE15" s="5">
        <v>53</v>
      </c>
      <c r="CF15" s="17">
        <f t="shared" si="28"/>
        <v>8</v>
      </c>
      <c r="CG15" s="19">
        <f t="shared" si="22"/>
        <v>0.17777777777777778</v>
      </c>
      <c r="CH15" s="29">
        <v>7</v>
      </c>
      <c r="CI15" s="32">
        <v>0</v>
      </c>
      <c r="CJ15" s="32"/>
      <c r="CK15" s="5">
        <v>54</v>
      </c>
      <c r="CL15" s="17">
        <f t="shared" si="29"/>
        <v>1</v>
      </c>
      <c r="CM15" s="19">
        <f t="shared" si="23"/>
        <v>1.8867924528301886E-2</v>
      </c>
      <c r="CN15" s="29">
        <v>3</v>
      </c>
      <c r="CO15" s="32">
        <v>2</v>
      </c>
      <c r="CP15" s="32"/>
      <c r="CQ15" s="5">
        <v>62</v>
      </c>
      <c r="CR15" s="17">
        <f t="shared" si="30"/>
        <v>8</v>
      </c>
      <c r="CS15" s="19">
        <f t="shared" si="24"/>
        <v>0.14814814814814814</v>
      </c>
      <c r="CT15" s="29">
        <v>8</v>
      </c>
      <c r="CU15" s="32">
        <v>0</v>
      </c>
      <c r="CV15" s="32"/>
      <c r="CW15" s="5">
        <v>64</v>
      </c>
      <c r="CX15" s="17">
        <f t="shared" si="31"/>
        <v>2</v>
      </c>
      <c r="CY15" s="19">
        <f t="shared" si="25"/>
        <v>3.2258064516129031E-2</v>
      </c>
      <c r="CZ15" s="29">
        <v>5</v>
      </c>
      <c r="DA15" s="32">
        <v>2</v>
      </c>
    </row>
    <row r="16" spans="1:106" x14ac:dyDescent="0.2">
      <c r="A16" s="22" t="s">
        <v>11</v>
      </c>
      <c r="B16" s="14">
        <v>107</v>
      </c>
      <c r="C16" s="5">
        <v>112</v>
      </c>
      <c r="D16" s="17">
        <f t="shared" si="0"/>
        <v>5</v>
      </c>
      <c r="E16" s="19">
        <f t="shared" si="1"/>
        <v>4.6728971962616821E-2</v>
      </c>
      <c r="F16" s="4"/>
      <c r="G16" s="5">
        <v>112</v>
      </c>
      <c r="H16" s="5">
        <v>107</v>
      </c>
      <c r="I16" s="17">
        <f t="shared" si="2"/>
        <v>-5</v>
      </c>
      <c r="J16" s="19">
        <f t="shared" si="3"/>
        <v>-4.4642857142857144E-2</v>
      </c>
      <c r="K16" s="4"/>
      <c r="L16" s="5">
        <v>107</v>
      </c>
      <c r="M16" s="5">
        <v>98</v>
      </c>
      <c r="N16" s="17">
        <f t="shared" si="4"/>
        <v>-9</v>
      </c>
      <c r="O16" s="19">
        <f t="shared" si="5"/>
        <v>-8.4112149532710276E-2</v>
      </c>
      <c r="P16" s="29">
        <v>3</v>
      </c>
      <c r="Q16" s="32">
        <v>9</v>
      </c>
      <c r="R16" s="4"/>
      <c r="S16" s="5">
        <v>98</v>
      </c>
      <c r="T16" s="5">
        <v>110</v>
      </c>
      <c r="U16" s="17">
        <f t="shared" si="6"/>
        <v>12</v>
      </c>
      <c r="V16" s="19">
        <f t="shared" si="7"/>
        <v>0.12244897959183673</v>
      </c>
      <c r="W16" s="29">
        <v>18</v>
      </c>
      <c r="X16" s="32">
        <v>6</v>
      </c>
      <c r="Y16" s="4"/>
      <c r="Z16" s="5">
        <v>111</v>
      </c>
      <c r="AA16" s="5">
        <v>119</v>
      </c>
      <c r="AB16" s="17">
        <f t="shared" si="8"/>
        <v>8</v>
      </c>
      <c r="AC16" s="19">
        <f t="shared" si="9"/>
        <v>7.2072072072072071E-2</v>
      </c>
      <c r="AD16" s="29">
        <v>15</v>
      </c>
      <c r="AE16" s="32">
        <v>7</v>
      </c>
      <c r="AF16" s="32"/>
      <c r="AG16" s="5">
        <v>119</v>
      </c>
      <c r="AH16" s="5">
        <v>115</v>
      </c>
      <c r="AI16" s="17">
        <f t="shared" si="10"/>
        <v>-4</v>
      </c>
      <c r="AJ16" s="19">
        <f t="shared" si="11"/>
        <v>-3.3613445378151259E-2</v>
      </c>
      <c r="AK16" s="29">
        <v>7</v>
      </c>
      <c r="AL16" s="32">
        <v>11</v>
      </c>
      <c r="AM16" s="4"/>
      <c r="AN16" s="64">
        <v>115</v>
      </c>
      <c r="AO16" s="60">
        <v>116</v>
      </c>
      <c r="AP16" s="46">
        <f t="shared" si="12"/>
        <v>1</v>
      </c>
      <c r="AQ16" s="47">
        <f t="shared" si="13"/>
        <v>8.6956521739130436E-3</v>
      </c>
      <c r="AR16" s="48">
        <v>4</v>
      </c>
      <c r="AS16" s="67">
        <v>3</v>
      </c>
      <c r="AT16" s="80"/>
      <c r="AU16" s="5">
        <v>116</v>
      </c>
      <c r="AV16" s="5">
        <v>114</v>
      </c>
      <c r="AW16" s="17">
        <f t="shared" si="14"/>
        <v>-2</v>
      </c>
      <c r="AX16" s="19">
        <f t="shared" si="15"/>
        <v>-1.7241379310344827E-2</v>
      </c>
      <c r="AY16" s="29">
        <v>4</v>
      </c>
      <c r="AZ16" s="32">
        <v>6</v>
      </c>
      <c r="BA16" s="32"/>
      <c r="BB16" s="5">
        <v>114</v>
      </c>
      <c r="BC16" s="5">
        <v>108</v>
      </c>
      <c r="BD16" s="17">
        <f t="shared" si="16"/>
        <v>-6</v>
      </c>
      <c r="BE16" s="19">
        <f t="shared" si="17"/>
        <v>-5.2631578947368418E-2</v>
      </c>
      <c r="BF16" s="29">
        <v>1</v>
      </c>
      <c r="BG16" s="32">
        <v>7</v>
      </c>
      <c r="BH16" s="32"/>
      <c r="BI16" s="5">
        <v>108</v>
      </c>
      <c r="BJ16" s="5">
        <v>106</v>
      </c>
      <c r="BK16" s="17">
        <f t="shared" si="18"/>
        <v>-2</v>
      </c>
      <c r="BL16" s="19">
        <f t="shared" si="19"/>
        <v>-1.8518518518518517E-2</v>
      </c>
      <c r="BM16" s="29">
        <v>3</v>
      </c>
      <c r="BN16" s="32">
        <v>5</v>
      </c>
      <c r="BO16" s="32"/>
      <c r="BP16" s="5">
        <v>106</v>
      </c>
      <c r="BQ16" s="5">
        <v>103</v>
      </c>
      <c r="BR16" s="17">
        <f t="shared" si="26"/>
        <v>-3</v>
      </c>
      <c r="BS16" s="19">
        <f t="shared" si="20"/>
        <v>-2.8301886792452831E-2</v>
      </c>
      <c r="BT16" s="29">
        <v>4</v>
      </c>
      <c r="BU16" s="32">
        <v>7</v>
      </c>
      <c r="BV16" s="32"/>
      <c r="BW16" s="5">
        <v>103</v>
      </c>
      <c r="BX16" s="5">
        <v>99</v>
      </c>
      <c r="BY16" s="17">
        <f t="shared" si="27"/>
        <v>-4</v>
      </c>
      <c r="BZ16" s="19">
        <f t="shared" si="21"/>
        <v>-3.8834951456310676E-2</v>
      </c>
      <c r="CA16" s="29">
        <v>3</v>
      </c>
      <c r="CB16" s="32">
        <v>7</v>
      </c>
      <c r="CC16" s="32"/>
      <c r="CD16" s="5">
        <v>99</v>
      </c>
      <c r="CE16" s="5">
        <v>99</v>
      </c>
      <c r="CF16" s="17">
        <f t="shared" si="28"/>
        <v>0</v>
      </c>
      <c r="CG16" s="19">
        <f t="shared" si="22"/>
        <v>0</v>
      </c>
      <c r="CH16" s="29">
        <v>4</v>
      </c>
      <c r="CI16" s="32">
        <v>4</v>
      </c>
      <c r="CJ16" s="32"/>
      <c r="CK16" s="5">
        <v>102</v>
      </c>
      <c r="CL16" s="17">
        <f t="shared" si="29"/>
        <v>3</v>
      </c>
      <c r="CM16" s="19">
        <f t="shared" si="23"/>
        <v>3.0303030303030304E-2</v>
      </c>
      <c r="CN16" s="29">
        <v>11</v>
      </c>
      <c r="CO16" s="32">
        <v>8</v>
      </c>
      <c r="CP16" s="32"/>
      <c r="CQ16" s="5">
        <v>106</v>
      </c>
      <c r="CR16" s="17">
        <f t="shared" si="30"/>
        <v>4</v>
      </c>
      <c r="CS16" s="19">
        <f t="shared" si="24"/>
        <v>3.9215686274509803E-2</v>
      </c>
      <c r="CT16" s="29">
        <v>11</v>
      </c>
      <c r="CU16" s="32">
        <v>6</v>
      </c>
      <c r="CV16" s="32"/>
      <c r="CW16" s="5">
        <v>115</v>
      </c>
      <c r="CX16" s="17">
        <f t="shared" si="31"/>
        <v>9</v>
      </c>
      <c r="CY16" s="19">
        <f t="shared" si="25"/>
        <v>8.4905660377358486E-2</v>
      </c>
      <c r="CZ16" s="29">
        <v>12</v>
      </c>
      <c r="DA16" s="32">
        <v>4</v>
      </c>
      <c r="DB16" t="s">
        <v>82</v>
      </c>
    </row>
    <row r="17" spans="1:106" x14ac:dyDescent="0.2">
      <c r="A17" s="22" t="s">
        <v>12</v>
      </c>
      <c r="B17" s="14">
        <v>173</v>
      </c>
      <c r="C17" s="5">
        <v>166</v>
      </c>
      <c r="D17" s="17">
        <f t="shared" si="0"/>
        <v>-7</v>
      </c>
      <c r="E17" s="19">
        <f t="shared" si="1"/>
        <v>-4.046242774566474E-2</v>
      </c>
      <c r="F17" s="4"/>
      <c r="G17" s="5">
        <v>166</v>
      </c>
      <c r="H17" s="5">
        <v>157</v>
      </c>
      <c r="I17" s="17">
        <f t="shared" si="2"/>
        <v>-9</v>
      </c>
      <c r="J17" s="19">
        <f t="shared" si="3"/>
        <v>-5.4216867469879519E-2</v>
      </c>
      <c r="K17" s="4"/>
      <c r="L17" s="5">
        <v>157</v>
      </c>
      <c r="M17" s="5">
        <v>155</v>
      </c>
      <c r="N17" s="17">
        <f t="shared" si="4"/>
        <v>-2</v>
      </c>
      <c r="O17" s="19">
        <f t="shared" si="5"/>
        <v>-1.2738853503184714E-2</v>
      </c>
      <c r="P17" s="29">
        <v>10</v>
      </c>
      <c r="Q17" s="32">
        <v>11</v>
      </c>
      <c r="R17" s="4"/>
      <c r="S17" s="5">
        <v>155</v>
      </c>
      <c r="T17" s="5">
        <v>166</v>
      </c>
      <c r="U17" s="17">
        <f t="shared" si="6"/>
        <v>11</v>
      </c>
      <c r="V17" s="19">
        <f t="shared" si="7"/>
        <v>7.0967741935483872E-2</v>
      </c>
      <c r="W17" s="29">
        <v>18</v>
      </c>
      <c r="X17" s="32">
        <v>7</v>
      </c>
      <c r="Y17" s="4"/>
      <c r="Z17" s="5">
        <v>165</v>
      </c>
      <c r="AA17" s="5">
        <v>174</v>
      </c>
      <c r="AB17" s="17">
        <f t="shared" si="8"/>
        <v>9</v>
      </c>
      <c r="AC17" s="19">
        <f t="shared" si="9"/>
        <v>5.4545454545454543E-2</v>
      </c>
      <c r="AD17" s="29">
        <v>17</v>
      </c>
      <c r="AE17" s="32">
        <v>8</v>
      </c>
      <c r="AF17" s="32"/>
      <c r="AG17" s="5">
        <v>174</v>
      </c>
      <c r="AH17" s="5">
        <v>192</v>
      </c>
      <c r="AI17" s="17">
        <f t="shared" si="10"/>
        <v>18</v>
      </c>
      <c r="AJ17" s="19">
        <f t="shared" si="11"/>
        <v>0.10344827586206896</v>
      </c>
      <c r="AK17" s="29">
        <v>26</v>
      </c>
      <c r="AL17" s="32">
        <v>8</v>
      </c>
      <c r="AM17" s="4"/>
      <c r="AN17" s="64">
        <v>192</v>
      </c>
      <c r="AO17" s="60">
        <v>187</v>
      </c>
      <c r="AP17" s="46">
        <f t="shared" si="12"/>
        <v>-5</v>
      </c>
      <c r="AQ17" s="47">
        <f t="shared" si="13"/>
        <v>-2.6041666666666668E-2</v>
      </c>
      <c r="AR17" s="48">
        <v>5</v>
      </c>
      <c r="AS17" s="67">
        <v>10</v>
      </c>
      <c r="AT17" s="80"/>
      <c r="AU17" s="5">
        <v>187</v>
      </c>
      <c r="AV17" s="5">
        <v>177</v>
      </c>
      <c r="AW17" s="17">
        <f t="shared" si="14"/>
        <v>-10</v>
      </c>
      <c r="AX17" s="19">
        <f t="shared" si="15"/>
        <v>-5.3475935828877004E-2</v>
      </c>
      <c r="AY17" s="29">
        <v>7</v>
      </c>
      <c r="AZ17" s="32">
        <v>17</v>
      </c>
      <c r="BA17" s="32"/>
      <c r="BB17" s="5">
        <v>177</v>
      </c>
      <c r="BC17" s="5">
        <v>163</v>
      </c>
      <c r="BD17" s="17">
        <f t="shared" si="16"/>
        <v>-14</v>
      </c>
      <c r="BE17" s="19">
        <f t="shared" si="17"/>
        <v>-7.909604519774012E-2</v>
      </c>
      <c r="BF17" s="29">
        <v>4</v>
      </c>
      <c r="BG17" s="32">
        <v>18</v>
      </c>
      <c r="BH17" s="32"/>
      <c r="BI17" s="5">
        <v>163</v>
      </c>
      <c r="BJ17" s="5">
        <v>152</v>
      </c>
      <c r="BK17" s="17">
        <f t="shared" si="18"/>
        <v>-11</v>
      </c>
      <c r="BL17" s="19">
        <f t="shared" si="19"/>
        <v>-6.7484662576687116E-2</v>
      </c>
      <c r="BM17" s="29">
        <v>4</v>
      </c>
      <c r="BN17" s="32">
        <v>15</v>
      </c>
      <c r="BO17" s="32"/>
      <c r="BP17" s="5">
        <v>152</v>
      </c>
      <c r="BQ17" s="5">
        <v>148</v>
      </c>
      <c r="BR17" s="17">
        <f t="shared" si="26"/>
        <v>-4</v>
      </c>
      <c r="BS17" s="19">
        <f t="shared" si="20"/>
        <v>-2.6315789473684209E-2</v>
      </c>
      <c r="BT17" s="29">
        <v>3</v>
      </c>
      <c r="BU17" s="32">
        <v>7</v>
      </c>
      <c r="BV17" s="32"/>
      <c r="BW17" s="5">
        <v>148</v>
      </c>
      <c r="BX17" s="5">
        <v>144</v>
      </c>
      <c r="BY17" s="17">
        <f t="shared" si="27"/>
        <v>-4</v>
      </c>
      <c r="BZ17" s="19">
        <f t="shared" si="21"/>
        <v>-2.7027027027027029E-2</v>
      </c>
      <c r="CA17" s="29">
        <v>2</v>
      </c>
      <c r="CB17" s="32">
        <v>6</v>
      </c>
      <c r="CC17" s="32"/>
      <c r="CD17" s="5">
        <v>144</v>
      </c>
      <c r="CE17" s="5">
        <v>136</v>
      </c>
      <c r="CF17" s="17">
        <f t="shared" si="28"/>
        <v>-8</v>
      </c>
      <c r="CG17" s="19">
        <f t="shared" si="22"/>
        <v>-5.5555555555555552E-2</v>
      </c>
      <c r="CH17" s="29">
        <v>5</v>
      </c>
      <c r="CI17" s="32">
        <v>13</v>
      </c>
      <c r="CJ17" s="32"/>
      <c r="CK17" s="5">
        <v>139</v>
      </c>
      <c r="CL17" s="17">
        <f t="shared" si="29"/>
        <v>3</v>
      </c>
      <c r="CM17" s="19">
        <f t="shared" si="23"/>
        <v>2.2058823529411766E-2</v>
      </c>
      <c r="CN17" s="29">
        <v>12</v>
      </c>
      <c r="CO17" s="32">
        <v>9</v>
      </c>
      <c r="CP17" s="32"/>
      <c r="CQ17" s="5">
        <v>143</v>
      </c>
      <c r="CR17" s="17">
        <f t="shared" si="30"/>
        <v>4</v>
      </c>
      <c r="CS17" s="19">
        <f t="shared" si="24"/>
        <v>2.8776978417266189E-2</v>
      </c>
      <c r="CT17" s="29">
        <v>13</v>
      </c>
      <c r="CU17" s="32">
        <v>10</v>
      </c>
      <c r="CV17" s="32"/>
      <c r="CW17" s="5">
        <v>141</v>
      </c>
      <c r="CX17" s="17">
        <f t="shared" si="31"/>
        <v>-2</v>
      </c>
      <c r="CY17" s="19">
        <f t="shared" si="25"/>
        <v>-1.3986013986013986E-2</v>
      </c>
      <c r="CZ17" s="29">
        <v>2</v>
      </c>
      <c r="DA17" s="32">
        <v>4</v>
      </c>
    </row>
    <row r="18" spans="1:106" x14ac:dyDescent="0.2">
      <c r="A18" s="22" t="s">
        <v>13</v>
      </c>
      <c r="B18" s="14">
        <v>122</v>
      </c>
      <c r="C18" s="5">
        <v>128</v>
      </c>
      <c r="D18" s="17">
        <f t="shared" si="0"/>
        <v>6</v>
      </c>
      <c r="E18" s="19">
        <f t="shared" si="1"/>
        <v>4.9180327868852458E-2</v>
      </c>
      <c r="F18" s="4"/>
      <c r="G18" s="5">
        <v>128</v>
      </c>
      <c r="H18" s="5">
        <v>140</v>
      </c>
      <c r="I18" s="17">
        <f t="shared" si="2"/>
        <v>12</v>
      </c>
      <c r="J18" s="19">
        <f t="shared" si="3"/>
        <v>9.375E-2</v>
      </c>
      <c r="K18" s="4"/>
      <c r="L18" s="5">
        <v>140</v>
      </c>
      <c r="M18" s="5">
        <v>147</v>
      </c>
      <c r="N18" s="17">
        <f t="shared" si="4"/>
        <v>7</v>
      </c>
      <c r="O18" s="19">
        <f t="shared" si="5"/>
        <v>0.05</v>
      </c>
      <c r="P18" s="29">
        <v>11</v>
      </c>
      <c r="Q18" s="32">
        <v>8</v>
      </c>
      <c r="R18" s="4"/>
      <c r="S18" s="5">
        <v>147</v>
      </c>
      <c r="T18" s="5">
        <v>166</v>
      </c>
      <c r="U18" s="17">
        <f t="shared" si="6"/>
        <v>19</v>
      </c>
      <c r="V18" s="19">
        <f t="shared" si="7"/>
        <v>0.12925170068027211</v>
      </c>
      <c r="W18" s="29">
        <v>24</v>
      </c>
      <c r="X18" s="32">
        <v>5</v>
      </c>
      <c r="Y18" s="4"/>
      <c r="Z18" s="5">
        <v>166</v>
      </c>
      <c r="AA18" s="5">
        <v>166</v>
      </c>
      <c r="AB18" s="17">
        <f t="shared" si="8"/>
        <v>0</v>
      </c>
      <c r="AC18" s="19">
        <f t="shared" si="9"/>
        <v>0</v>
      </c>
      <c r="AD18" s="29">
        <v>12</v>
      </c>
      <c r="AE18" s="32">
        <v>12</v>
      </c>
      <c r="AF18" s="32"/>
      <c r="AG18" s="5">
        <v>166</v>
      </c>
      <c r="AH18" s="5">
        <v>168</v>
      </c>
      <c r="AI18" s="17">
        <f t="shared" si="10"/>
        <v>2</v>
      </c>
      <c r="AJ18" s="19">
        <f t="shared" si="11"/>
        <v>1.2048192771084338E-2</v>
      </c>
      <c r="AK18" s="29">
        <v>11</v>
      </c>
      <c r="AL18" s="32">
        <v>9</v>
      </c>
      <c r="AM18" s="4"/>
      <c r="AN18" s="64">
        <v>168</v>
      </c>
      <c r="AO18" s="60">
        <v>166</v>
      </c>
      <c r="AP18" s="46">
        <f t="shared" si="12"/>
        <v>-2</v>
      </c>
      <c r="AQ18" s="47">
        <f t="shared" si="13"/>
        <v>-1.1904761904761904E-2</v>
      </c>
      <c r="AR18" s="48">
        <v>6</v>
      </c>
      <c r="AS18" s="67">
        <v>8</v>
      </c>
      <c r="AT18" s="80"/>
      <c r="AU18" s="5">
        <v>166</v>
      </c>
      <c r="AV18" s="5">
        <v>162</v>
      </c>
      <c r="AW18" s="17">
        <f t="shared" si="14"/>
        <v>-4</v>
      </c>
      <c r="AX18" s="19">
        <f t="shared" si="15"/>
        <v>-2.4096385542168676E-2</v>
      </c>
      <c r="AY18" s="29">
        <v>5</v>
      </c>
      <c r="AZ18" s="32">
        <v>9</v>
      </c>
      <c r="BA18" s="32"/>
      <c r="BB18" s="5">
        <v>162</v>
      </c>
      <c r="BC18" s="5">
        <v>150</v>
      </c>
      <c r="BD18" s="17">
        <f t="shared" si="16"/>
        <v>-12</v>
      </c>
      <c r="BE18" s="19">
        <f t="shared" si="17"/>
        <v>-7.407407407407407E-2</v>
      </c>
      <c r="BF18" s="29">
        <v>3</v>
      </c>
      <c r="BG18" s="32">
        <v>16</v>
      </c>
      <c r="BH18" s="32"/>
      <c r="BI18" s="5">
        <v>150</v>
      </c>
      <c r="BJ18" s="5">
        <v>129</v>
      </c>
      <c r="BK18" s="17">
        <f t="shared" si="18"/>
        <v>-21</v>
      </c>
      <c r="BL18" s="19">
        <f t="shared" si="19"/>
        <v>-0.14000000000000001</v>
      </c>
      <c r="BM18" s="29">
        <v>3</v>
      </c>
      <c r="BN18" s="32">
        <v>24</v>
      </c>
      <c r="BO18" s="32"/>
      <c r="BP18" s="5">
        <v>129</v>
      </c>
      <c r="BQ18" s="5">
        <v>119</v>
      </c>
      <c r="BR18" s="17">
        <f t="shared" si="26"/>
        <v>-10</v>
      </c>
      <c r="BS18" s="19">
        <f t="shared" si="20"/>
        <v>-7.7519379844961239E-2</v>
      </c>
      <c r="BT18" s="29">
        <v>2</v>
      </c>
      <c r="BU18" s="32">
        <v>12</v>
      </c>
      <c r="BV18" s="32"/>
      <c r="BW18" s="5">
        <v>119</v>
      </c>
      <c r="BX18" s="5">
        <v>116</v>
      </c>
      <c r="BY18" s="17">
        <f t="shared" si="27"/>
        <v>-3</v>
      </c>
      <c r="BZ18" s="19">
        <f t="shared" si="21"/>
        <v>-2.5210084033613446E-2</v>
      </c>
      <c r="CA18" s="29">
        <v>3</v>
      </c>
      <c r="CB18" s="32">
        <v>6</v>
      </c>
      <c r="CC18" s="32"/>
      <c r="CD18" s="5">
        <v>116</v>
      </c>
      <c r="CE18" s="5">
        <v>117</v>
      </c>
      <c r="CF18" s="17">
        <f t="shared" si="28"/>
        <v>1</v>
      </c>
      <c r="CG18" s="19">
        <f t="shared" si="22"/>
        <v>8.6206896551724137E-3</v>
      </c>
      <c r="CH18" s="29">
        <v>6</v>
      </c>
      <c r="CI18" s="32">
        <v>6</v>
      </c>
      <c r="CJ18" s="32"/>
      <c r="CK18" s="5">
        <v>111</v>
      </c>
      <c r="CL18" s="17">
        <f t="shared" si="29"/>
        <v>-6</v>
      </c>
      <c r="CM18" s="19">
        <f t="shared" si="23"/>
        <v>-5.128205128205128E-2</v>
      </c>
      <c r="CN18" s="29">
        <v>3</v>
      </c>
      <c r="CO18" s="32">
        <v>9</v>
      </c>
      <c r="CP18" s="32"/>
      <c r="CQ18" s="5">
        <v>115</v>
      </c>
      <c r="CR18" s="17">
        <f t="shared" si="30"/>
        <v>4</v>
      </c>
      <c r="CS18" s="19">
        <f t="shared" si="24"/>
        <v>3.6036036036036036E-2</v>
      </c>
      <c r="CT18" s="29">
        <v>9</v>
      </c>
      <c r="CU18" s="32">
        <v>5</v>
      </c>
      <c r="CV18" s="32"/>
      <c r="CW18" s="5">
        <v>107</v>
      </c>
      <c r="CX18" s="17">
        <f t="shared" si="31"/>
        <v>-8</v>
      </c>
      <c r="CY18" s="19">
        <f t="shared" si="25"/>
        <v>-6.9565217391304349E-2</v>
      </c>
      <c r="CZ18" s="29">
        <v>6</v>
      </c>
      <c r="DA18" s="32">
        <v>13</v>
      </c>
    </row>
    <row r="19" spans="1:106" s="45" customFormat="1" x14ac:dyDescent="0.2">
      <c r="A19" s="22" t="s">
        <v>72</v>
      </c>
      <c r="B19" s="14">
        <v>511</v>
      </c>
      <c r="C19" s="5">
        <v>525</v>
      </c>
      <c r="D19" s="17">
        <f t="shared" si="0"/>
        <v>14</v>
      </c>
      <c r="E19" s="19">
        <f t="shared" si="1"/>
        <v>2.7397260273972601E-2</v>
      </c>
      <c r="F19" s="4"/>
      <c r="G19" s="5">
        <v>525</v>
      </c>
      <c r="H19" s="5">
        <v>540</v>
      </c>
      <c r="I19" s="17">
        <f t="shared" si="2"/>
        <v>15</v>
      </c>
      <c r="J19" s="19">
        <f t="shared" si="3"/>
        <v>2.8571428571428571E-2</v>
      </c>
      <c r="K19" s="4"/>
      <c r="L19" s="5">
        <v>540</v>
      </c>
      <c r="M19" s="5">
        <v>558</v>
      </c>
      <c r="N19" s="17">
        <f t="shared" si="4"/>
        <v>18</v>
      </c>
      <c r="O19" s="19">
        <f t="shared" si="5"/>
        <v>3.3333333333333333E-2</v>
      </c>
      <c r="P19" s="71">
        <v>45</v>
      </c>
      <c r="Q19" s="72">
        <v>30</v>
      </c>
      <c r="R19" s="4"/>
      <c r="S19" s="5">
        <v>558</v>
      </c>
      <c r="T19" s="5">
        <v>597</v>
      </c>
      <c r="U19" s="17">
        <f t="shared" si="6"/>
        <v>39</v>
      </c>
      <c r="V19" s="19">
        <f t="shared" si="7"/>
        <v>6.9892473118279563E-2</v>
      </c>
      <c r="W19" s="71">
        <v>66</v>
      </c>
      <c r="X19" s="72">
        <v>27</v>
      </c>
      <c r="Y19" s="4"/>
      <c r="Z19" s="5">
        <v>597</v>
      </c>
      <c r="AA19" s="5">
        <v>623</v>
      </c>
      <c r="AB19" s="17">
        <f t="shared" si="8"/>
        <v>26</v>
      </c>
      <c r="AC19" s="19">
        <f t="shared" si="9"/>
        <v>4.3551088777219429E-2</v>
      </c>
      <c r="AD19" s="71">
        <v>77</v>
      </c>
      <c r="AE19" s="72">
        <v>51</v>
      </c>
      <c r="AF19" s="72"/>
      <c r="AG19" s="5">
        <v>623</v>
      </c>
      <c r="AH19" s="5">
        <v>679</v>
      </c>
      <c r="AI19" s="17">
        <f t="shared" si="10"/>
        <v>56</v>
      </c>
      <c r="AJ19" s="19">
        <f t="shared" si="11"/>
        <v>8.98876404494382E-2</v>
      </c>
      <c r="AK19" s="71">
        <v>95</v>
      </c>
      <c r="AL19" s="72">
        <v>39</v>
      </c>
      <c r="AM19" s="4"/>
      <c r="AN19" s="73">
        <v>679</v>
      </c>
      <c r="AO19" s="74">
        <v>694</v>
      </c>
      <c r="AP19" s="75">
        <f t="shared" si="12"/>
        <v>15</v>
      </c>
      <c r="AQ19" s="76">
        <f t="shared" si="13"/>
        <v>2.2091310751104567E-2</v>
      </c>
      <c r="AR19" s="77">
        <v>51</v>
      </c>
      <c r="AS19" s="78">
        <v>36</v>
      </c>
      <c r="AT19" s="72"/>
      <c r="AU19" s="5">
        <v>694</v>
      </c>
      <c r="AV19" s="5">
        <v>675</v>
      </c>
      <c r="AW19" s="17">
        <f t="shared" si="14"/>
        <v>-19</v>
      </c>
      <c r="AX19" s="19">
        <f t="shared" si="15"/>
        <v>-2.7377521613832854E-2</v>
      </c>
      <c r="AY19" s="71">
        <v>40</v>
      </c>
      <c r="AZ19" s="72">
        <v>59</v>
      </c>
      <c r="BA19" s="72"/>
      <c r="BB19" s="5">
        <v>675</v>
      </c>
      <c r="BC19" s="5">
        <v>644</v>
      </c>
      <c r="BD19" s="17">
        <f t="shared" si="16"/>
        <v>-31</v>
      </c>
      <c r="BE19" s="19">
        <f t="shared" si="17"/>
        <v>-4.5925925925925926E-2</v>
      </c>
      <c r="BF19" s="71">
        <v>18</v>
      </c>
      <c r="BG19" s="72">
        <v>49</v>
      </c>
      <c r="BH19" s="72"/>
      <c r="BI19" s="5">
        <v>644</v>
      </c>
      <c r="BJ19" s="5">
        <v>613</v>
      </c>
      <c r="BK19" s="17">
        <f t="shared" si="18"/>
        <v>-31</v>
      </c>
      <c r="BL19" s="19">
        <f t="shared" si="19"/>
        <v>-4.813664596273292E-2</v>
      </c>
      <c r="BM19" s="71">
        <v>27</v>
      </c>
      <c r="BN19" s="72">
        <v>58</v>
      </c>
      <c r="BO19" s="72"/>
      <c r="BP19" s="5">
        <v>613</v>
      </c>
      <c r="BQ19" s="5">
        <v>529</v>
      </c>
      <c r="BR19" s="17">
        <f t="shared" si="26"/>
        <v>-84</v>
      </c>
      <c r="BS19" s="19">
        <f t="shared" si="20"/>
        <v>-0.13703099510603589</v>
      </c>
      <c r="BT19" s="71">
        <v>12</v>
      </c>
      <c r="BU19" s="72">
        <v>96</v>
      </c>
      <c r="BV19" s="72"/>
      <c r="BW19" s="5">
        <v>529</v>
      </c>
      <c r="BX19" s="5">
        <v>477</v>
      </c>
      <c r="BY19" s="17">
        <f t="shared" si="27"/>
        <v>-52</v>
      </c>
      <c r="BZ19" s="19">
        <f t="shared" si="21"/>
        <v>-9.8298676748582225E-2</v>
      </c>
      <c r="CA19" s="71">
        <v>14</v>
      </c>
      <c r="CB19" s="72">
        <v>66</v>
      </c>
      <c r="CC19" s="72"/>
      <c r="CD19" s="5">
        <v>477</v>
      </c>
      <c r="CE19" s="5">
        <v>446</v>
      </c>
      <c r="CF19" s="17">
        <f t="shared" si="28"/>
        <v>-31</v>
      </c>
      <c r="CG19" s="19">
        <f t="shared" si="22"/>
        <v>-6.4989517819706494E-2</v>
      </c>
      <c r="CH19" s="71">
        <v>19</v>
      </c>
      <c r="CI19" s="72">
        <v>49</v>
      </c>
      <c r="CJ19" s="72"/>
      <c r="CK19" s="5">
        <v>426</v>
      </c>
      <c r="CL19" s="17">
        <f t="shared" si="29"/>
        <v>-20</v>
      </c>
      <c r="CM19" s="19">
        <f t="shared" si="23"/>
        <v>-4.4843049327354258E-2</v>
      </c>
      <c r="CN19" s="71">
        <v>17</v>
      </c>
      <c r="CO19" s="72">
        <v>37</v>
      </c>
      <c r="CP19" s="72"/>
      <c r="CQ19" s="5">
        <v>402</v>
      </c>
      <c r="CR19" s="17">
        <f t="shared" si="30"/>
        <v>-24</v>
      </c>
      <c r="CS19" s="19">
        <f t="shared" si="24"/>
        <v>-5.6338028169014086E-2</v>
      </c>
      <c r="CT19" s="71">
        <v>9</v>
      </c>
      <c r="CU19" s="72">
        <v>33</v>
      </c>
      <c r="CV19" s="72"/>
      <c r="CW19" s="5">
        <v>360</v>
      </c>
      <c r="CX19" s="17">
        <f t="shared" si="31"/>
        <v>-42</v>
      </c>
      <c r="CY19" s="19">
        <f t="shared" si="25"/>
        <v>-0.1044776119402985</v>
      </c>
      <c r="CZ19" s="71">
        <v>13</v>
      </c>
      <c r="DA19" s="72">
        <v>55</v>
      </c>
    </row>
    <row r="20" spans="1:106" x14ac:dyDescent="0.2">
      <c r="A20" s="22" t="s">
        <v>14</v>
      </c>
      <c r="B20" s="14">
        <v>114</v>
      </c>
      <c r="C20" s="5">
        <v>113</v>
      </c>
      <c r="D20" s="17">
        <f t="shared" si="0"/>
        <v>-1</v>
      </c>
      <c r="E20" s="19">
        <f t="shared" si="1"/>
        <v>-8.771929824561403E-3</v>
      </c>
      <c r="F20" s="4"/>
      <c r="G20" s="5">
        <v>113</v>
      </c>
      <c r="H20" s="5">
        <v>114</v>
      </c>
      <c r="I20" s="17">
        <f t="shared" si="2"/>
        <v>1</v>
      </c>
      <c r="J20" s="19">
        <f t="shared" si="3"/>
        <v>8.8495575221238937E-3</v>
      </c>
      <c r="K20" s="4"/>
      <c r="L20" s="5">
        <v>114</v>
      </c>
      <c r="M20" s="5">
        <v>124</v>
      </c>
      <c r="N20" s="17">
        <f t="shared" si="4"/>
        <v>10</v>
      </c>
      <c r="O20" s="19">
        <f t="shared" si="5"/>
        <v>8.771929824561403E-2</v>
      </c>
      <c r="P20" s="29">
        <v>13</v>
      </c>
      <c r="Q20" s="32">
        <v>3</v>
      </c>
      <c r="R20" s="4"/>
      <c r="S20" s="5">
        <v>124</v>
      </c>
      <c r="T20" s="5">
        <v>137</v>
      </c>
      <c r="U20" s="17">
        <f t="shared" si="6"/>
        <v>13</v>
      </c>
      <c r="V20" s="19">
        <f t="shared" si="7"/>
        <v>0.10483870967741936</v>
      </c>
      <c r="W20" s="29">
        <v>18</v>
      </c>
      <c r="X20" s="32">
        <v>5</v>
      </c>
      <c r="Y20" s="4"/>
      <c r="Z20" s="5">
        <v>137</v>
      </c>
      <c r="AA20" s="5">
        <v>148</v>
      </c>
      <c r="AB20" s="17">
        <f t="shared" si="8"/>
        <v>11</v>
      </c>
      <c r="AC20" s="19">
        <f t="shared" si="9"/>
        <v>8.0291970802919707E-2</v>
      </c>
      <c r="AD20" s="29">
        <v>16</v>
      </c>
      <c r="AE20" s="32">
        <v>5</v>
      </c>
      <c r="AF20" s="32"/>
      <c r="AG20" s="5">
        <v>148</v>
      </c>
      <c r="AH20" s="5">
        <v>158</v>
      </c>
      <c r="AI20" s="17">
        <f t="shared" si="10"/>
        <v>10</v>
      </c>
      <c r="AJ20" s="19">
        <f t="shared" si="11"/>
        <v>6.7567567567567571E-2</v>
      </c>
      <c r="AK20" s="29">
        <v>14</v>
      </c>
      <c r="AL20" s="32">
        <v>4</v>
      </c>
      <c r="AM20" s="4"/>
      <c r="AN20" s="64">
        <v>158</v>
      </c>
      <c r="AO20" s="60">
        <v>155</v>
      </c>
      <c r="AP20" s="46">
        <f t="shared" si="12"/>
        <v>-3</v>
      </c>
      <c r="AQ20" s="47">
        <f t="shared" si="13"/>
        <v>-1.8987341772151899E-2</v>
      </c>
      <c r="AR20" s="48">
        <v>7</v>
      </c>
      <c r="AS20" s="67">
        <v>10</v>
      </c>
      <c r="AT20" s="80"/>
      <c r="AU20" s="5">
        <v>155</v>
      </c>
      <c r="AV20" s="5">
        <v>156</v>
      </c>
      <c r="AW20" s="17">
        <f t="shared" si="14"/>
        <v>1</v>
      </c>
      <c r="AX20" s="19">
        <f t="shared" si="15"/>
        <v>6.4516129032258064E-3</v>
      </c>
      <c r="AY20" s="29">
        <v>12</v>
      </c>
      <c r="AZ20" s="32">
        <v>11</v>
      </c>
      <c r="BA20" s="32"/>
      <c r="BB20" s="5">
        <v>156</v>
      </c>
      <c r="BC20" s="5">
        <v>155</v>
      </c>
      <c r="BD20" s="17">
        <f t="shared" si="16"/>
        <v>-1</v>
      </c>
      <c r="BE20" s="19">
        <f t="shared" si="17"/>
        <v>-6.41025641025641E-3</v>
      </c>
      <c r="BF20" s="29">
        <v>10</v>
      </c>
      <c r="BG20" s="32">
        <v>11</v>
      </c>
      <c r="BH20" s="32"/>
      <c r="BI20" s="5">
        <v>155</v>
      </c>
      <c r="BJ20" s="5">
        <v>152</v>
      </c>
      <c r="BK20" s="17">
        <f t="shared" si="18"/>
        <v>-3</v>
      </c>
      <c r="BL20" s="19">
        <f t="shared" si="19"/>
        <v>-1.935483870967742E-2</v>
      </c>
      <c r="BM20" s="29">
        <v>8</v>
      </c>
      <c r="BN20" s="32">
        <v>11</v>
      </c>
      <c r="BO20" s="32"/>
      <c r="BP20" s="5">
        <v>152</v>
      </c>
      <c r="BQ20" s="5">
        <v>134</v>
      </c>
      <c r="BR20" s="17">
        <f t="shared" si="26"/>
        <v>-18</v>
      </c>
      <c r="BS20" s="19">
        <f t="shared" si="20"/>
        <v>-0.11842105263157894</v>
      </c>
      <c r="BT20" s="29">
        <v>1</v>
      </c>
      <c r="BU20" s="32">
        <v>19</v>
      </c>
      <c r="BV20" s="32"/>
      <c r="BW20" s="5">
        <v>134</v>
      </c>
      <c r="BX20" s="5">
        <v>126</v>
      </c>
      <c r="BY20" s="17">
        <f t="shared" si="27"/>
        <v>-8</v>
      </c>
      <c r="BZ20" s="19">
        <f t="shared" si="21"/>
        <v>-5.9701492537313432E-2</v>
      </c>
      <c r="CA20" s="29">
        <v>3</v>
      </c>
      <c r="CB20" s="32">
        <v>11</v>
      </c>
      <c r="CC20" s="32"/>
      <c r="CD20" s="5">
        <v>126</v>
      </c>
      <c r="CE20" s="5">
        <v>112</v>
      </c>
      <c r="CF20" s="17">
        <f t="shared" si="28"/>
        <v>-14</v>
      </c>
      <c r="CG20" s="19">
        <f t="shared" si="22"/>
        <v>-0.1111111111111111</v>
      </c>
      <c r="CH20" s="29">
        <v>5</v>
      </c>
      <c r="CI20" s="32">
        <v>19</v>
      </c>
      <c r="CJ20" s="32"/>
      <c r="CK20" s="5">
        <v>105</v>
      </c>
      <c r="CL20" s="17">
        <f t="shared" si="29"/>
        <v>-7</v>
      </c>
      <c r="CM20" s="19">
        <f t="shared" si="23"/>
        <v>-6.25E-2</v>
      </c>
      <c r="CN20" s="29">
        <v>6</v>
      </c>
      <c r="CO20" s="32">
        <v>13</v>
      </c>
      <c r="CP20" s="32"/>
      <c r="CQ20" s="5">
        <v>101</v>
      </c>
      <c r="CR20" s="17">
        <f t="shared" si="30"/>
        <v>-4</v>
      </c>
      <c r="CS20" s="19">
        <f t="shared" si="24"/>
        <v>-3.8095238095238099E-2</v>
      </c>
      <c r="CT20" s="29">
        <v>8</v>
      </c>
      <c r="CU20" s="32">
        <v>12</v>
      </c>
      <c r="CV20" s="32"/>
      <c r="CW20" s="5">
        <v>86</v>
      </c>
      <c r="CX20" s="17">
        <f t="shared" si="31"/>
        <v>-15</v>
      </c>
      <c r="CY20" s="19">
        <f t="shared" si="25"/>
        <v>-0.14851485148514851</v>
      </c>
      <c r="CZ20" s="29">
        <v>3</v>
      </c>
      <c r="DA20" s="32">
        <v>18</v>
      </c>
      <c r="DB20" t="s">
        <v>82</v>
      </c>
    </row>
    <row r="21" spans="1:106" x14ac:dyDescent="0.2">
      <c r="A21" s="22" t="s">
        <v>15</v>
      </c>
      <c r="B21" s="14">
        <v>45</v>
      </c>
      <c r="C21" s="5">
        <v>44</v>
      </c>
      <c r="D21" s="17">
        <f t="shared" si="0"/>
        <v>-1</v>
      </c>
      <c r="E21" s="19">
        <f t="shared" si="1"/>
        <v>-2.2222222222222223E-2</v>
      </c>
      <c r="F21" s="4"/>
      <c r="G21" s="5">
        <v>44</v>
      </c>
      <c r="H21" s="5">
        <v>46</v>
      </c>
      <c r="I21" s="17">
        <f t="shared" si="2"/>
        <v>2</v>
      </c>
      <c r="J21" s="19">
        <f t="shared" si="3"/>
        <v>4.5454545454545456E-2</v>
      </c>
      <c r="K21" s="4"/>
      <c r="L21" s="5">
        <v>46</v>
      </c>
      <c r="M21" s="5">
        <v>46</v>
      </c>
      <c r="N21" s="17">
        <f t="shared" si="4"/>
        <v>0</v>
      </c>
      <c r="O21" s="19">
        <f t="shared" si="5"/>
        <v>0</v>
      </c>
      <c r="P21" s="29">
        <v>7</v>
      </c>
      <c r="Q21" s="32">
        <v>7</v>
      </c>
      <c r="R21" s="4"/>
      <c r="S21" s="5">
        <v>46</v>
      </c>
      <c r="T21" s="5">
        <v>51</v>
      </c>
      <c r="U21" s="17">
        <f t="shared" si="6"/>
        <v>5</v>
      </c>
      <c r="V21" s="19">
        <f t="shared" si="7"/>
        <v>0.10869565217391304</v>
      </c>
      <c r="W21" s="29">
        <v>9</v>
      </c>
      <c r="X21" s="32">
        <v>5</v>
      </c>
      <c r="Y21" s="4"/>
      <c r="Z21" s="5">
        <v>51</v>
      </c>
      <c r="AA21" s="5">
        <v>51</v>
      </c>
      <c r="AB21" s="17">
        <f t="shared" si="8"/>
        <v>0</v>
      </c>
      <c r="AC21" s="19">
        <f t="shared" si="9"/>
        <v>0</v>
      </c>
      <c r="AD21" s="29">
        <v>4</v>
      </c>
      <c r="AE21" s="32">
        <v>4</v>
      </c>
      <c r="AF21" s="32"/>
      <c r="AG21" s="5">
        <v>51</v>
      </c>
      <c r="AH21" s="5">
        <v>55</v>
      </c>
      <c r="AI21" s="17">
        <f t="shared" si="10"/>
        <v>4</v>
      </c>
      <c r="AJ21" s="19">
        <f t="shared" si="11"/>
        <v>7.8431372549019607E-2</v>
      </c>
      <c r="AK21" s="29">
        <v>8</v>
      </c>
      <c r="AL21" s="32">
        <v>4</v>
      </c>
      <c r="AM21" s="4"/>
      <c r="AN21" s="64">
        <v>55</v>
      </c>
      <c r="AO21" s="60">
        <v>53</v>
      </c>
      <c r="AP21" s="46">
        <f t="shared" si="12"/>
        <v>-2</v>
      </c>
      <c r="AQ21" s="47">
        <f t="shared" si="13"/>
        <v>-3.6363636363636362E-2</v>
      </c>
      <c r="AR21" s="48">
        <v>2</v>
      </c>
      <c r="AS21" s="67">
        <v>4</v>
      </c>
      <c r="AT21" s="80"/>
      <c r="AU21" s="5">
        <v>53</v>
      </c>
      <c r="AV21" s="5">
        <v>49</v>
      </c>
      <c r="AW21" s="17">
        <f t="shared" si="14"/>
        <v>-4</v>
      </c>
      <c r="AX21" s="19">
        <f t="shared" si="15"/>
        <v>-7.5471698113207544E-2</v>
      </c>
      <c r="AY21" s="29">
        <v>0</v>
      </c>
      <c r="AZ21" s="32">
        <v>4</v>
      </c>
      <c r="BA21" s="32"/>
      <c r="BB21" s="5">
        <v>49</v>
      </c>
      <c r="BC21" s="5">
        <v>46</v>
      </c>
      <c r="BD21" s="17">
        <f t="shared" si="16"/>
        <v>-3</v>
      </c>
      <c r="BE21" s="19">
        <f t="shared" si="17"/>
        <v>-6.1224489795918366E-2</v>
      </c>
      <c r="BF21" s="29">
        <v>2</v>
      </c>
      <c r="BG21" s="32">
        <v>5</v>
      </c>
      <c r="BH21" s="32"/>
      <c r="BI21" s="5">
        <v>46</v>
      </c>
      <c r="BJ21" s="5">
        <v>46</v>
      </c>
      <c r="BK21" s="17">
        <f t="shared" si="18"/>
        <v>0</v>
      </c>
      <c r="BL21" s="19">
        <f t="shared" si="19"/>
        <v>0</v>
      </c>
      <c r="BM21" s="29">
        <v>4</v>
      </c>
      <c r="BN21" s="32">
        <v>4</v>
      </c>
      <c r="BO21" s="32"/>
      <c r="BP21" s="5">
        <v>46</v>
      </c>
      <c r="BQ21" s="5">
        <v>41</v>
      </c>
      <c r="BR21" s="17">
        <f t="shared" si="26"/>
        <v>-5</v>
      </c>
      <c r="BS21" s="19">
        <f t="shared" si="20"/>
        <v>-0.10869565217391304</v>
      </c>
      <c r="BT21" s="29">
        <v>1</v>
      </c>
      <c r="BU21" s="32">
        <v>6</v>
      </c>
      <c r="BV21" s="32"/>
      <c r="BW21" s="5">
        <v>41</v>
      </c>
      <c r="BX21" s="5">
        <v>40</v>
      </c>
      <c r="BY21" s="17">
        <f t="shared" si="27"/>
        <v>-1</v>
      </c>
      <c r="BZ21" s="19">
        <f t="shared" si="21"/>
        <v>-2.4390243902439025E-2</v>
      </c>
      <c r="CA21" s="29">
        <v>1</v>
      </c>
      <c r="CB21" s="32">
        <v>2</v>
      </c>
      <c r="CC21" s="32"/>
      <c r="CD21" s="5">
        <v>40</v>
      </c>
      <c r="CE21" s="5">
        <v>42</v>
      </c>
      <c r="CF21" s="17">
        <f t="shared" si="28"/>
        <v>2</v>
      </c>
      <c r="CG21" s="19">
        <f t="shared" si="22"/>
        <v>0.05</v>
      </c>
      <c r="CH21" s="29">
        <v>5</v>
      </c>
      <c r="CI21" s="32">
        <v>3</v>
      </c>
      <c r="CJ21" s="32"/>
      <c r="CK21" s="5">
        <v>41</v>
      </c>
      <c r="CL21" s="17">
        <f t="shared" si="29"/>
        <v>-1</v>
      </c>
      <c r="CM21" s="19">
        <f t="shared" si="23"/>
        <v>-2.3809523809523808E-2</v>
      </c>
      <c r="CN21" s="29">
        <v>2</v>
      </c>
      <c r="CO21" s="32">
        <v>3</v>
      </c>
      <c r="CP21" s="32"/>
      <c r="CQ21" s="5">
        <v>43</v>
      </c>
      <c r="CR21" s="17">
        <f t="shared" si="30"/>
        <v>2</v>
      </c>
      <c r="CS21" s="19">
        <f t="shared" si="24"/>
        <v>4.878048780487805E-2</v>
      </c>
      <c r="CT21" s="29">
        <v>6</v>
      </c>
      <c r="CU21" s="32">
        <v>4</v>
      </c>
      <c r="CV21" s="32"/>
      <c r="CW21" s="5">
        <v>40</v>
      </c>
      <c r="CX21" s="17">
        <f t="shared" si="31"/>
        <v>-3</v>
      </c>
      <c r="CY21" s="19">
        <f t="shared" si="25"/>
        <v>-6.9767441860465115E-2</v>
      </c>
      <c r="CZ21" s="29">
        <v>0</v>
      </c>
      <c r="DA21" s="32">
        <v>3</v>
      </c>
    </row>
    <row r="22" spans="1:106" x14ac:dyDescent="0.2">
      <c r="A22" s="23" t="s">
        <v>16</v>
      </c>
      <c r="B22" s="15">
        <v>9</v>
      </c>
      <c r="C22" s="6">
        <v>7</v>
      </c>
      <c r="D22" s="18">
        <f t="shared" si="0"/>
        <v>-2</v>
      </c>
      <c r="E22" s="20">
        <f t="shared" si="1"/>
        <v>-0.22222222222222221</v>
      </c>
      <c r="F22" s="7"/>
      <c r="G22" s="6">
        <v>7</v>
      </c>
      <c r="H22" s="6">
        <v>6</v>
      </c>
      <c r="I22" s="18">
        <f t="shared" si="2"/>
        <v>-1</v>
      </c>
      <c r="J22" s="20">
        <f t="shared" si="3"/>
        <v>-0.14285714285714285</v>
      </c>
      <c r="K22" s="7"/>
      <c r="L22" s="6">
        <v>6</v>
      </c>
      <c r="M22" s="6">
        <v>5</v>
      </c>
      <c r="N22" s="18">
        <f t="shared" si="4"/>
        <v>-1</v>
      </c>
      <c r="O22" s="20">
        <f t="shared" si="5"/>
        <v>-0.16666666666666666</v>
      </c>
      <c r="P22" s="30">
        <v>0</v>
      </c>
      <c r="Q22" s="33">
        <v>1</v>
      </c>
      <c r="R22" s="7"/>
      <c r="S22" s="6">
        <v>5</v>
      </c>
      <c r="T22" s="6">
        <v>7</v>
      </c>
      <c r="U22" s="18">
        <f t="shared" si="6"/>
        <v>2</v>
      </c>
      <c r="V22" s="20">
        <f t="shared" si="7"/>
        <v>0.4</v>
      </c>
      <c r="W22" s="30">
        <v>3</v>
      </c>
      <c r="X22" s="33">
        <v>1</v>
      </c>
      <c r="Y22" s="7"/>
      <c r="Z22" s="6">
        <v>7</v>
      </c>
      <c r="AA22" s="6">
        <v>8</v>
      </c>
      <c r="AB22" s="18">
        <f t="shared" si="8"/>
        <v>1</v>
      </c>
      <c r="AC22" s="20">
        <f t="shared" si="9"/>
        <v>0.14285714285714285</v>
      </c>
      <c r="AD22" s="30">
        <v>1</v>
      </c>
      <c r="AE22" s="33">
        <v>0</v>
      </c>
      <c r="AF22" s="33"/>
      <c r="AG22" s="6">
        <v>8</v>
      </c>
      <c r="AH22" s="6">
        <v>7</v>
      </c>
      <c r="AI22" s="18">
        <f t="shared" si="10"/>
        <v>-1</v>
      </c>
      <c r="AJ22" s="20">
        <f t="shared" si="11"/>
        <v>-0.125</v>
      </c>
      <c r="AK22" s="30">
        <v>0</v>
      </c>
      <c r="AL22" s="33">
        <v>1</v>
      </c>
      <c r="AM22" s="7"/>
      <c r="AN22" s="65">
        <v>7</v>
      </c>
      <c r="AO22" s="61">
        <v>8</v>
      </c>
      <c r="AP22" s="54">
        <f t="shared" si="12"/>
        <v>1</v>
      </c>
      <c r="AQ22" s="55">
        <f t="shared" si="13"/>
        <v>0.14285714285714285</v>
      </c>
      <c r="AR22" s="56">
        <v>1</v>
      </c>
      <c r="AS22" s="68">
        <v>0</v>
      </c>
      <c r="AT22" s="80"/>
      <c r="AU22" s="6">
        <v>8</v>
      </c>
      <c r="AV22" s="6">
        <v>8</v>
      </c>
      <c r="AW22" s="18">
        <f t="shared" si="14"/>
        <v>0</v>
      </c>
      <c r="AX22" s="20">
        <f t="shared" si="15"/>
        <v>0</v>
      </c>
      <c r="AY22" s="30">
        <v>0</v>
      </c>
      <c r="AZ22" s="33">
        <v>0</v>
      </c>
      <c r="BA22" s="33"/>
      <c r="BB22" s="6">
        <v>8</v>
      </c>
      <c r="BC22" s="6">
        <v>6</v>
      </c>
      <c r="BD22" s="18">
        <f t="shared" si="16"/>
        <v>-2</v>
      </c>
      <c r="BE22" s="20">
        <f t="shared" si="17"/>
        <v>-0.25</v>
      </c>
      <c r="BF22" s="30">
        <v>0</v>
      </c>
      <c r="BG22" s="33">
        <v>2</v>
      </c>
      <c r="BH22" s="33"/>
      <c r="BI22" s="6">
        <v>6</v>
      </c>
      <c r="BJ22" s="6">
        <v>7</v>
      </c>
      <c r="BK22" s="18">
        <f t="shared" si="18"/>
        <v>1</v>
      </c>
      <c r="BL22" s="20">
        <f t="shared" si="19"/>
        <v>0.16666666666666666</v>
      </c>
      <c r="BM22" s="30">
        <v>1</v>
      </c>
      <c r="BN22" s="33">
        <v>0</v>
      </c>
      <c r="BO22" s="33"/>
      <c r="BP22" s="6">
        <v>7</v>
      </c>
      <c r="BQ22" s="6">
        <v>7</v>
      </c>
      <c r="BR22" s="18">
        <f t="shared" si="26"/>
        <v>0</v>
      </c>
      <c r="BS22" s="20">
        <f t="shared" si="20"/>
        <v>0</v>
      </c>
      <c r="BT22" s="30">
        <v>1</v>
      </c>
      <c r="BU22" s="33">
        <v>1</v>
      </c>
      <c r="BV22" s="33"/>
      <c r="BW22" s="6">
        <v>7</v>
      </c>
      <c r="BX22" s="6">
        <v>8</v>
      </c>
      <c r="BY22" s="18">
        <f t="shared" si="27"/>
        <v>1</v>
      </c>
      <c r="BZ22" s="20">
        <f t="shared" si="21"/>
        <v>0.14285714285714285</v>
      </c>
      <c r="CA22" s="30">
        <v>2</v>
      </c>
      <c r="CB22" s="33">
        <v>1</v>
      </c>
      <c r="CC22" s="33"/>
      <c r="CD22" s="6">
        <v>8</v>
      </c>
      <c r="CE22" s="6">
        <v>7</v>
      </c>
      <c r="CF22" s="18">
        <f t="shared" si="28"/>
        <v>-1</v>
      </c>
      <c r="CG22" s="20">
        <f t="shared" si="22"/>
        <v>-0.125</v>
      </c>
      <c r="CH22" s="30">
        <v>0</v>
      </c>
      <c r="CI22" s="33">
        <v>1</v>
      </c>
      <c r="CJ22" s="33"/>
      <c r="CK22" s="6">
        <v>7</v>
      </c>
      <c r="CL22" s="18">
        <f t="shared" si="29"/>
        <v>0</v>
      </c>
      <c r="CM22" s="20">
        <f t="shared" si="23"/>
        <v>0</v>
      </c>
      <c r="CN22" s="30">
        <v>1</v>
      </c>
      <c r="CO22" s="33">
        <v>1</v>
      </c>
      <c r="CP22" s="33"/>
      <c r="CQ22" s="6">
        <v>7</v>
      </c>
      <c r="CR22" s="18">
        <f t="shared" si="30"/>
        <v>0</v>
      </c>
      <c r="CS22" s="20">
        <f t="shared" si="24"/>
        <v>0</v>
      </c>
      <c r="CT22" s="30">
        <v>0</v>
      </c>
      <c r="CU22" s="33">
        <v>0</v>
      </c>
      <c r="CV22" s="33"/>
      <c r="CW22" s="6">
        <v>9</v>
      </c>
      <c r="CX22" s="18">
        <f t="shared" si="31"/>
        <v>2</v>
      </c>
      <c r="CY22" s="20">
        <f t="shared" si="25"/>
        <v>0.2857142857142857</v>
      </c>
      <c r="CZ22" s="30">
        <v>2</v>
      </c>
      <c r="DA22" s="33">
        <v>0</v>
      </c>
    </row>
    <row r="23" spans="1:106" s="45" customFormat="1" ht="13.5" thickBot="1" x14ac:dyDescent="0.25">
      <c r="A23" s="44" t="s">
        <v>17</v>
      </c>
      <c r="B23" s="8">
        <f>SUM(B5:B22)</f>
        <v>2466</v>
      </c>
      <c r="C23" s="8">
        <f>SUM(C5:C22)</f>
        <v>2484</v>
      </c>
      <c r="D23" s="9">
        <f t="shared" si="0"/>
        <v>18</v>
      </c>
      <c r="E23" s="21">
        <f t="shared" si="1"/>
        <v>7.2992700729927005E-3</v>
      </c>
      <c r="F23" s="10"/>
      <c r="G23" s="9">
        <f>SUM(G5:G22)</f>
        <v>2484</v>
      </c>
      <c r="H23" s="9">
        <f>SUM(H5:H22)</f>
        <v>2496</v>
      </c>
      <c r="I23" s="9">
        <f t="shared" si="2"/>
        <v>12</v>
      </c>
      <c r="J23" s="26">
        <f t="shared" si="3"/>
        <v>4.830917874396135E-3</v>
      </c>
      <c r="K23" s="10"/>
      <c r="L23" s="9">
        <f>SUM(L5:L22)</f>
        <v>2496</v>
      </c>
      <c r="M23" s="9">
        <f>SUM(M5:M22)</f>
        <v>2500</v>
      </c>
      <c r="N23" s="9">
        <f t="shared" si="4"/>
        <v>4</v>
      </c>
      <c r="O23" s="26">
        <f t="shared" si="5"/>
        <v>1.6025641025641025E-3</v>
      </c>
      <c r="P23" s="9">
        <f>SUM(P5:P22)</f>
        <v>157</v>
      </c>
      <c r="Q23" s="9">
        <f>SUM(Q5:Q22)</f>
        <v>151</v>
      </c>
      <c r="R23" s="10"/>
      <c r="S23" s="37">
        <f>SUM(S5:S22)</f>
        <v>2500</v>
      </c>
      <c r="T23" s="37">
        <f>SUM(T5:T22)</f>
        <v>2611</v>
      </c>
      <c r="U23" s="37">
        <f t="shared" si="6"/>
        <v>111</v>
      </c>
      <c r="V23" s="26">
        <f t="shared" si="7"/>
        <v>4.4400000000000002E-2</v>
      </c>
      <c r="W23" s="37">
        <f>SUM(W5:W22)</f>
        <v>270</v>
      </c>
      <c r="X23" s="37">
        <f>SUM(X5:X22)</f>
        <v>160</v>
      </c>
      <c r="Y23" s="10"/>
      <c r="Z23" s="37">
        <f>SUM(Z5:Z22)</f>
        <v>2611</v>
      </c>
      <c r="AA23" s="37">
        <f>SUM(AA5:AA22)</f>
        <v>2702</v>
      </c>
      <c r="AB23" s="37">
        <f t="shared" si="8"/>
        <v>91</v>
      </c>
      <c r="AC23" s="26">
        <f t="shared" si="9"/>
        <v>3.4852546916890083E-2</v>
      </c>
      <c r="AD23" s="37">
        <f>SUM(AD5:AD22)</f>
        <v>278</v>
      </c>
      <c r="AE23" s="37">
        <f>SUM(AE5:AE22)</f>
        <v>187</v>
      </c>
      <c r="AF23" s="37"/>
      <c r="AG23" s="37">
        <f>SUM(AG5:AG22)</f>
        <v>2702</v>
      </c>
      <c r="AH23" s="37">
        <f>SUM(AH5:AH22)</f>
        <v>2851</v>
      </c>
      <c r="AI23" s="37">
        <f t="shared" si="10"/>
        <v>149</v>
      </c>
      <c r="AJ23" s="26">
        <f t="shared" si="11"/>
        <v>5.5144337527757215E-2</v>
      </c>
      <c r="AK23" s="37">
        <f>SUM(AK5:AK22)</f>
        <v>311</v>
      </c>
      <c r="AL23" s="37">
        <f>SUM(AL5:AL22)</f>
        <v>162</v>
      </c>
      <c r="AM23" s="10"/>
      <c r="AN23" s="62">
        <f>SUM(AN5:AN22)</f>
        <v>2851</v>
      </c>
      <c r="AO23" s="57">
        <f>SUM(AO5:AO22)</f>
        <v>2805</v>
      </c>
      <c r="AP23" s="57">
        <f t="shared" si="12"/>
        <v>-46</v>
      </c>
      <c r="AQ23" s="58">
        <f t="shared" si="13"/>
        <v>-1.6134689582602595E-2</v>
      </c>
      <c r="AR23" s="57">
        <f>SUM(AR5:AR22)</f>
        <v>146</v>
      </c>
      <c r="AS23" s="69">
        <f>SUM(AS5:AS22)</f>
        <v>192</v>
      </c>
      <c r="AT23" s="57"/>
      <c r="AU23" s="37">
        <f>SUM(AU5:AU22)</f>
        <v>2805</v>
      </c>
      <c r="AV23" s="37">
        <f>SUM(AV5:AV22)</f>
        <v>2725</v>
      </c>
      <c r="AW23" s="37">
        <f t="shared" si="14"/>
        <v>-80</v>
      </c>
      <c r="AX23" s="26">
        <f t="shared" si="15"/>
        <v>-2.8520499108734401E-2</v>
      </c>
      <c r="AY23" s="37">
        <f>SUM(AY5:AY22)</f>
        <v>126</v>
      </c>
      <c r="AZ23" s="37">
        <f>SUM(AZ5:AZ22)</f>
        <v>206</v>
      </c>
      <c r="BA23" s="37"/>
      <c r="BB23" s="37">
        <f>SUM(BB5:BB22)</f>
        <v>2725</v>
      </c>
      <c r="BC23" s="37">
        <f>SUM(BC5:BC22)</f>
        <v>2590</v>
      </c>
      <c r="BD23" s="37">
        <f t="shared" si="16"/>
        <v>-135</v>
      </c>
      <c r="BE23" s="26">
        <f t="shared" si="17"/>
        <v>-4.9541284403669728E-2</v>
      </c>
      <c r="BF23" s="37">
        <f>SUM(BF5:BF22)</f>
        <v>77</v>
      </c>
      <c r="BG23" s="37">
        <f>SUM(BG5:BG22)</f>
        <v>212</v>
      </c>
      <c r="BH23" s="37"/>
      <c r="BI23" s="37">
        <f>SUM(BI5:BI22)</f>
        <v>2590</v>
      </c>
      <c r="BJ23" s="37">
        <f>SUM(BJ5:BJ22)</f>
        <v>2452</v>
      </c>
      <c r="BK23" s="37">
        <f t="shared" si="18"/>
        <v>-138</v>
      </c>
      <c r="BL23" s="26">
        <f t="shared" si="19"/>
        <v>-5.3281853281853281E-2</v>
      </c>
      <c r="BM23" s="37">
        <f>SUM(BM5:BM22)</f>
        <v>93</v>
      </c>
      <c r="BN23" s="37">
        <f>SUM(BN5:BN22)</f>
        <v>231</v>
      </c>
      <c r="BO23" s="37"/>
      <c r="BP23" s="37">
        <f>SUM(BP5:BP22)</f>
        <v>2452</v>
      </c>
      <c r="BQ23" s="37">
        <f>SUM(BQ5:BQ22)</f>
        <v>2232</v>
      </c>
      <c r="BR23" s="37">
        <f t="shared" si="26"/>
        <v>-220</v>
      </c>
      <c r="BS23" s="26">
        <f t="shared" si="20"/>
        <v>-8.9722675367047311E-2</v>
      </c>
      <c r="BT23" s="37">
        <f>SUM(BT5:BT22)</f>
        <v>60</v>
      </c>
      <c r="BU23" s="37">
        <f>SUM(BU5:BU22)</f>
        <v>280</v>
      </c>
      <c r="BV23" s="37"/>
      <c r="BW23" s="37">
        <f>SUM(BW5:BW22)</f>
        <v>2232</v>
      </c>
      <c r="BX23" s="37">
        <f>SUM(BX5:BX22)</f>
        <v>2113</v>
      </c>
      <c r="BY23" s="37">
        <f t="shared" si="27"/>
        <v>-119</v>
      </c>
      <c r="BZ23" s="26">
        <f t="shared" si="21"/>
        <v>-5.3315412186379925E-2</v>
      </c>
      <c r="CA23" s="37">
        <f>SUM(CA5:CA22)</f>
        <v>76</v>
      </c>
      <c r="CB23" s="37">
        <f>SUM(CB5:CB22)</f>
        <v>195</v>
      </c>
      <c r="CC23" s="37"/>
      <c r="CD23" s="37">
        <f>SUM(CD5:CD22)</f>
        <v>2113</v>
      </c>
      <c r="CE23" s="37">
        <f>SUM(CE5:CE22)</f>
        <v>2083</v>
      </c>
      <c r="CF23" s="37">
        <f t="shared" si="28"/>
        <v>-30</v>
      </c>
      <c r="CG23" s="26">
        <f t="shared" si="22"/>
        <v>-1.419782300047326E-2</v>
      </c>
      <c r="CH23" s="37">
        <f>SUM(CH5:CH22)</f>
        <v>131</v>
      </c>
      <c r="CI23" s="37">
        <f>SUM(CI5:CI22)</f>
        <v>161</v>
      </c>
      <c r="CJ23" s="37"/>
      <c r="CK23" s="37">
        <f>SUM(CK5:CK22)</f>
        <v>2070</v>
      </c>
      <c r="CL23" s="37">
        <f t="shared" si="29"/>
        <v>-13</v>
      </c>
      <c r="CM23" s="26">
        <f t="shared" si="23"/>
        <v>-6.2409985597695634E-3</v>
      </c>
      <c r="CN23" s="37">
        <f>SUM(CN5:CN22)</f>
        <v>143</v>
      </c>
      <c r="CO23" s="37">
        <f>SUM(CO5:CO22)</f>
        <v>156</v>
      </c>
      <c r="CP23" s="37"/>
      <c r="CQ23" s="37">
        <f>SUM(CQ5:CQ22)</f>
        <v>2057</v>
      </c>
      <c r="CR23" s="37">
        <f t="shared" si="30"/>
        <v>-13</v>
      </c>
      <c r="CS23" s="26">
        <f t="shared" si="24"/>
        <v>-6.2801932367149756E-3</v>
      </c>
      <c r="CT23" s="37">
        <f>SUM(CT5:CT22)</f>
        <v>131</v>
      </c>
      <c r="CU23" s="37">
        <f>SUM(CU5:CU22)</f>
        <v>144</v>
      </c>
      <c r="CV23" s="37"/>
      <c r="CW23" s="37">
        <f>SUM(CW5:CW22)</f>
        <v>1976</v>
      </c>
      <c r="CX23" s="37">
        <f>CW23-CP23</f>
        <v>1976</v>
      </c>
      <c r="CY23" s="26">
        <f t="shared" si="25"/>
        <v>-3.9377734564900339E-2</v>
      </c>
      <c r="CZ23" s="37">
        <f>SUM(CZ5:CZ22)</f>
        <v>95</v>
      </c>
      <c r="DA23" s="37">
        <f>SUM(DA5:DA22)</f>
        <v>176</v>
      </c>
    </row>
    <row r="26" spans="1:106" x14ac:dyDescent="0.2">
      <c r="AQ26" s="49"/>
      <c r="CK26" t="s">
        <v>67</v>
      </c>
      <c r="CQ26" t="s">
        <v>83</v>
      </c>
      <c r="CW26" t="s">
        <v>84</v>
      </c>
    </row>
    <row r="27" spans="1:106" x14ac:dyDescent="0.2">
      <c r="CK27" t="s">
        <v>62</v>
      </c>
      <c r="CQ27" t="s">
        <v>62</v>
      </c>
      <c r="CW27" t="s">
        <v>62</v>
      </c>
    </row>
  </sheetData>
  <phoneticPr fontId="1" type="noConversion"/>
  <pageMargins left="0.78740157499999996" right="0.78740157499999996" top="0.984251969" bottom="0.984251969" header="0.5" footer="0.5"/>
  <pageSetup paperSize="9" orientation="portrait" verticalDpi="0" r:id="rId1"/>
  <headerFooter alignWithMargins="0"/>
  <ignoredErrors>
    <ignoredError sqref="B23:C23 G23:H23 L23:M23 S23:T23 Z23:AA23" formulaRange="1"/>
    <ignoredError sqref="O6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Ark1</vt:lpstr>
      <vt:lpstr>Ark2</vt:lpstr>
    </vt:vector>
  </TitlesOfParts>
  <Company>Debio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Kaare K. Johnsen</dc:creator>
  <cp:lastModifiedBy>Peter Møller</cp:lastModifiedBy>
  <dcterms:created xsi:type="dcterms:W3CDTF">2004-01-05T08:52:42Z</dcterms:created>
  <dcterms:modified xsi:type="dcterms:W3CDTF">2020-02-03T10:32:00Z</dcterms:modified>
</cp:coreProperties>
</file>