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BIO SERVER\INTERN FELLES\STATISTIKK\2020\"/>
    </mc:Choice>
  </mc:AlternateContent>
  <bookViews>
    <workbookView xWindow="360" yWindow="105" windowWidth="11595" windowHeight="8700"/>
  </bookViews>
  <sheets>
    <sheet name="Ark1" sheetId="1" r:id="rId1"/>
    <sheet name="Ark3" sheetId="3" r:id="rId2"/>
  </sheets>
  <calcPr calcId="162913"/>
</workbook>
</file>

<file path=xl/calcChain.xml><?xml version="1.0" encoding="utf-8"?>
<calcChain xmlns="http://schemas.openxmlformats.org/spreadsheetml/2006/main">
  <c r="F37" i="1" l="1"/>
  <c r="G38" i="1"/>
  <c r="G37" i="1"/>
  <c r="B37" i="1"/>
  <c r="F38" i="1"/>
  <c r="E37" i="1"/>
  <c r="B33" i="1"/>
  <c r="C33" i="1"/>
  <c r="E38" i="1"/>
  <c r="D38" i="1"/>
  <c r="D37" i="1"/>
  <c r="C38" i="1"/>
  <c r="C37" i="1"/>
  <c r="B38" i="1"/>
  <c r="E33" i="1"/>
  <c r="G17" i="1"/>
  <c r="F17" i="1"/>
  <c r="E39" i="1" l="1"/>
  <c r="D33" i="1"/>
  <c r="G39" i="1"/>
  <c r="E45" i="1"/>
  <c r="E46" i="1"/>
  <c r="C45" i="1"/>
  <c r="F39" i="1"/>
  <c r="G24" i="1"/>
  <c r="G33" i="1"/>
  <c r="D34" i="1"/>
  <c r="E47" i="1" l="1"/>
</calcChain>
</file>

<file path=xl/sharedStrings.xml><?xml version="1.0" encoding="utf-8"?>
<sst xmlns="http://schemas.openxmlformats.org/spreadsheetml/2006/main" count="111" uniqueCount="61">
  <si>
    <t>Kultur</t>
  </si>
  <si>
    <t>Karens</t>
  </si>
  <si>
    <t>Totalt</t>
  </si>
  <si>
    <t>Eng, fulldyrket</t>
  </si>
  <si>
    <t>Eng, overflatedyrket</t>
  </si>
  <si>
    <t>Innmarksbeite</t>
  </si>
  <si>
    <t>Grønngjødsling</t>
  </si>
  <si>
    <t>Øvrig grønnfôr / silo</t>
  </si>
  <si>
    <t>Korn til krossing</t>
  </si>
  <si>
    <t>Hvete</t>
  </si>
  <si>
    <t>Rug</t>
  </si>
  <si>
    <t>Bygg</t>
  </si>
  <si>
    <t>Havre</t>
  </si>
  <si>
    <t>Engfrø og annet frø</t>
  </si>
  <si>
    <t>Potet</t>
  </si>
  <si>
    <t>Veksthuskulturer</t>
  </si>
  <si>
    <t>Løk</t>
  </si>
  <si>
    <t>Purre</t>
  </si>
  <si>
    <t>Rødbete</t>
  </si>
  <si>
    <t>Matkålrot</t>
  </si>
  <si>
    <t>Andre kålslag</t>
  </si>
  <si>
    <t>Gulrot</t>
  </si>
  <si>
    <t>Div. frilandsgrønnsaker</t>
  </si>
  <si>
    <t>Urter</t>
  </si>
  <si>
    <t>Epler</t>
  </si>
  <si>
    <t>Jordbær</t>
  </si>
  <si>
    <t>Annet planter og areal</t>
  </si>
  <si>
    <t>Demeter</t>
  </si>
  <si>
    <t xml:space="preserve"> </t>
  </si>
  <si>
    <t>Grønnsaker</t>
  </si>
  <si>
    <t>øko</t>
  </si>
  <si>
    <t>øko-gr.saker</t>
  </si>
  <si>
    <t>øko-areal</t>
  </si>
  <si>
    <t>Demeter,</t>
  </si>
  <si>
    <t>prosent av</t>
  </si>
  <si>
    <t>Demeter-</t>
  </si>
  <si>
    <t>i prosent av</t>
  </si>
  <si>
    <t>grønnsaker</t>
  </si>
  <si>
    <t>240, 247, 2401</t>
  </si>
  <si>
    <t>26306, 26307, 26308, 26309, 26327, 26340</t>
  </si>
  <si>
    <t>Demeter (kun øko)</t>
  </si>
  <si>
    <t>Koder</t>
  </si>
  <si>
    <t>Eng</t>
  </si>
  <si>
    <t>Korn</t>
  </si>
  <si>
    <t>Frukt</t>
  </si>
  <si>
    <t>Øko</t>
  </si>
  <si>
    <t>Kontroll:</t>
  </si>
  <si>
    <t>Bær</t>
  </si>
  <si>
    <t>Potet, grønnsak, frukt og bær</t>
  </si>
  <si>
    <t>Frukt og bær</t>
  </si>
  <si>
    <t xml:space="preserve">Erter  </t>
  </si>
  <si>
    <t>Erter og bønner, konserves</t>
  </si>
  <si>
    <t>236, 26313</t>
  </si>
  <si>
    <t>237, 285, 290, 292, 293, 294, 2941, 2942, 01</t>
  </si>
  <si>
    <t>Planteproduksjon hele landet 2020</t>
  </si>
  <si>
    <t>29400, 2517</t>
  </si>
  <si>
    <t>250, 251, 2501, 2502, 2503, 2504, 2505, 2506, 2511, 2513, 2514, 2515, 2516</t>
  </si>
  <si>
    <t>Andre bærarter</t>
  </si>
  <si>
    <t>Andre fruktarter</t>
  </si>
  <si>
    <t>Økologisk (inkl. Demeter)</t>
  </si>
  <si>
    <t>271, 273, 274, 283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</si>
</sst>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,##0.00;\-#,##0.00;\0"/>
    <numFmt numFmtId="167" formatCode="#,##0.000_ ;\-#,##0.000\ "/>
    <numFmt numFmtId="168" formatCode="0.000"/>
    <numFmt numFmtId="169" formatCode="_-* #,##0.000_-;\-* #,##0.000_-;_-* &quot;-&quot;???_-;_-@_-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2" borderId="1" xfId="0" applyFill="1" applyBorder="1"/>
    <xf numFmtId="0" fontId="4" fillId="2" borderId="4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164" fontId="2" fillId="0" borderId="3" xfId="0" applyNumberFormat="1" applyFont="1" applyFill="1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vertical="top"/>
    </xf>
    <xf numFmtId="164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/>
    <xf numFmtId="2" fontId="5" fillId="0" borderId="0" xfId="0" applyNumberFormat="1" applyFont="1" applyAlignment="1">
      <alignment horizontal="right"/>
    </xf>
    <xf numFmtId="2" fontId="0" fillId="0" borderId="0" xfId="0" applyNumberForma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0" borderId="0" xfId="0" applyFont="1"/>
    <xf numFmtId="0" fontId="4" fillId="0" borderId="15" xfId="0" applyFont="1" applyFill="1" applyBorder="1" applyAlignment="1">
      <alignment horizontal="center" vertical="top" wrapText="1"/>
    </xf>
    <xf numFmtId="165" fontId="6" fillId="0" borderId="16" xfId="0" applyNumberFormat="1" applyFont="1" applyFill="1" applyBorder="1" applyAlignment="1">
      <alignment vertical="top"/>
    </xf>
    <xf numFmtId="165" fontId="6" fillId="0" borderId="17" xfId="0" applyNumberFormat="1" applyFont="1" applyFill="1" applyBorder="1" applyAlignment="1">
      <alignment vertical="top"/>
    </xf>
    <xf numFmtId="165" fontId="3" fillId="0" borderId="17" xfId="0" applyNumberFormat="1" applyFont="1" applyFill="1" applyBorder="1" applyAlignment="1">
      <alignment horizontal="right" vertical="top" wrapText="1"/>
    </xf>
    <xf numFmtId="165" fontId="10" fillId="0" borderId="17" xfId="0" applyNumberFormat="1" applyFont="1" applyFill="1" applyBorder="1" applyAlignment="1">
      <alignment vertical="top"/>
    </xf>
    <xf numFmtId="165" fontId="3" fillId="0" borderId="18" xfId="0" applyNumberFormat="1" applyFont="1" applyFill="1" applyBorder="1" applyAlignment="1">
      <alignment horizontal="right" vertical="top" wrapText="1"/>
    </xf>
    <xf numFmtId="0" fontId="8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left"/>
    </xf>
    <xf numFmtId="166" fontId="6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/>
    </xf>
    <xf numFmtId="166" fontId="6" fillId="0" borderId="0" xfId="0" applyNumberFormat="1" applyFont="1" applyFill="1" applyAlignment="1">
      <alignment vertical="top"/>
    </xf>
    <xf numFmtId="166" fontId="11" fillId="0" borderId="0" xfId="0" applyNumberFormat="1" applyFont="1" applyAlignment="1">
      <alignment vertical="top"/>
    </xf>
    <xf numFmtId="166" fontId="0" fillId="0" borderId="0" xfId="0" applyNumberFormat="1"/>
    <xf numFmtId="167" fontId="11" fillId="0" borderId="0" xfId="0" applyNumberFormat="1" applyFont="1" applyAlignment="1">
      <alignment vertical="top"/>
    </xf>
    <xf numFmtId="168" fontId="6" fillId="0" borderId="0" xfId="0" applyNumberFormat="1" applyFont="1" applyFill="1" applyAlignment="1">
      <alignment vertical="top"/>
    </xf>
    <xf numFmtId="0" fontId="0" fillId="0" borderId="0" xfId="0" applyFill="1"/>
    <xf numFmtId="165" fontId="9" fillId="3" borderId="0" xfId="0" applyNumberFormat="1" applyFont="1" applyFill="1"/>
    <xf numFmtId="165" fontId="9" fillId="3" borderId="0" xfId="0" applyNumberFormat="1" applyFont="1" applyFill="1" applyAlignment="1">
      <alignment horizontal="right"/>
    </xf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165" fontId="4" fillId="2" borderId="13" xfId="0" applyNumberFormat="1" applyFont="1" applyFill="1" applyBorder="1" applyAlignment="1">
      <alignment horizontal="center" vertical="top" wrapText="1"/>
    </xf>
    <xf numFmtId="165" fontId="4" fillId="2" borderId="13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8" xfId="0" applyNumberFormat="1" applyFont="1" applyFill="1" applyBorder="1" applyAlignment="1">
      <alignment horizontal="right" vertical="top" wrapText="1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right"/>
    </xf>
    <xf numFmtId="10" fontId="3" fillId="0" borderId="0" xfId="0" applyNumberFormat="1" applyFont="1"/>
    <xf numFmtId="10" fontId="3" fillId="0" borderId="0" xfId="0" applyNumberFormat="1" applyFont="1" applyAlignment="1">
      <alignment horizontal="right"/>
    </xf>
    <xf numFmtId="168" fontId="2" fillId="0" borderId="9" xfId="0" applyNumberFormat="1" applyFont="1" applyFill="1" applyBorder="1" applyAlignment="1">
      <alignment horizontal="right" vertical="top" wrapText="1"/>
    </xf>
    <xf numFmtId="168" fontId="10" fillId="0" borderId="17" xfId="0" applyNumberFormat="1" applyFont="1" applyFill="1" applyBorder="1" applyAlignment="1">
      <alignment vertical="top"/>
    </xf>
    <xf numFmtId="168" fontId="3" fillId="0" borderId="17" xfId="0" applyNumberFormat="1" applyFont="1" applyFill="1" applyBorder="1" applyAlignment="1">
      <alignment horizontal="right" vertical="top" wrapText="1"/>
    </xf>
    <xf numFmtId="168" fontId="6" fillId="0" borderId="17" xfId="0" applyNumberFormat="1" applyFont="1" applyFill="1" applyBorder="1" applyAlignment="1">
      <alignment vertical="top"/>
    </xf>
    <xf numFmtId="168" fontId="6" fillId="0" borderId="16" xfId="0" applyNumberFormat="1" applyFont="1" applyFill="1" applyBorder="1" applyAlignment="1">
      <alignment vertical="top"/>
    </xf>
    <xf numFmtId="168" fontId="3" fillId="0" borderId="18" xfId="0" applyNumberFormat="1" applyFont="1" applyFill="1" applyBorder="1" applyAlignment="1">
      <alignment horizontal="right" vertical="top" wrapText="1"/>
    </xf>
    <xf numFmtId="169" fontId="9" fillId="3" borderId="0" xfId="0" applyNumberFormat="1" applyFont="1" applyFill="1"/>
    <xf numFmtId="169" fontId="0" fillId="2" borderId="0" xfId="0" applyNumberFormat="1" applyFill="1"/>
    <xf numFmtId="169" fontId="4" fillId="2" borderId="14" xfId="0" applyNumberFormat="1" applyFont="1" applyFill="1" applyBorder="1" applyAlignment="1">
      <alignment horizontal="center" vertical="top" wrapText="1"/>
    </xf>
    <xf numFmtId="169" fontId="6" fillId="0" borderId="17" xfId="0" applyNumberFormat="1" applyFont="1" applyFill="1" applyBorder="1" applyAlignment="1">
      <alignment vertical="top"/>
    </xf>
    <xf numFmtId="169" fontId="3" fillId="0" borderId="17" xfId="0" applyNumberFormat="1" applyFont="1" applyFill="1" applyBorder="1" applyAlignment="1">
      <alignment horizontal="right" wrapText="1"/>
    </xf>
    <xf numFmtId="169" fontId="3" fillId="0" borderId="18" xfId="0" applyNumberFormat="1" applyFont="1" applyFill="1" applyBorder="1" applyAlignment="1">
      <alignment horizontal="right" wrapText="1"/>
    </xf>
    <xf numFmtId="169" fontId="2" fillId="0" borderId="9" xfId="0" applyNumberFormat="1" applyFont="1" applyFill="1" applyBorder="1" applyAlignment="1">
      <alignment horizontal="right" vertical="top" wrapText="1"/>
    </xf>
    <xf numFmtId="169" fontId="3" fillId="0" borderId="8" xfId="0" applyNumberFormat="1" applyFont="1" applyFill="1" applyBorder="1" applyAlignment="1">
      <alignment horizontal="right" wrapText="1"/>
    </xf>
    <xf numFmtId="169" fontId="0" fillId="0" borderId="0" xfId="0" applyNumberFormat="1"/>
    <xf numFmtId="169" fontId="0" fillId="0" borderId="0" xfId="0" applyNumberFormat="1" applyAlignment="1">
      <alignment horizontal="center"/>
    </xf>
    <xf numFmtId="168" fontId="0" fillId="0" borderId="17" xfId="0" applyNumberFormat="1" applyFill="1" applyBorder="1"/>
    <xf numFmtId="168" fontId="0" fillId="0" borderId="17" xfId="0" applyNumberFormat="1" applyFill="1" applyBorder="1" applyAlignment="1">
      <alignment vertical="top"/>
    </xf>
    <xf numFmtId="168" fontId="0" fillId="0" borderId="18" xfId="0" applyNumberFormat="1" applyFill="1" applyBorder="1" applyAlignment="1">
      <alignment vertical="top"/>
    </xf>
    <xf numFmtId="169" fontId="3" fillId="0" borderId="16" xfId="0" applyNumberFormat="1" applyFont="1" applyFill="1" applyBorder="1"/>
    <xf numFmtId="169" fontId="3" fillId="0" borderId="17" xfId="0" applyNumberFormat="1" applyFont="1" applyFill="1" applyBorder="1"/>
    <xf numFmtId="165" fontId="7" fillId="0" borderId="17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9"/>
  <sheetViews>
    <sheetView tabSelected="1" zoomScale="87" zoomScaleNormal="85" workbookViewId="0">
      <selection activeCell="A19" sqref="A19:XFD19"/>
    </sheetView>
  </sheetViews>
  <sheetFormatPr baseColWidth="10" defaultRowHeight="12.75" x14ac:dyDescent="0.2"/>
  <cols>
    <col min="1" max="1" width="24.42578125" customWidth="1"/>
    <col min="2" max="2" width="16" style="59" customWidth="1"/>
    <col min="3" max="3" width="11.42578125" style="60"/>
    <col min="4" max="4" width="17" style="79" customWidth="1"/>
    <col min="5" max="5" width="10" customWidth="1"/>
    <col min="8" max="8" width="14" customWidth="1"/>
    <col min="9" max="9" width="74.42578125" style="8" customWidth="1"/>
    <col min="12" max="12" width="11" style="28" customWidth="1"/>
    <col min="13" max="13" width="11.42578125" hidden="1" customWidth="1"/>
  </cols>
  <sheetData>
    <row r="2" spans="1:12" s="40" customFormat="1" ht="20.25" x14ac:dyDescent="0.3">
      <c r="A2" s="39" t="s">
        <v>54</v>
      </c>
      <c r="B2" s="51"/>
      <c r="C2" s="52"/>
      <c r="D2" s="71"/>
      <c r="I2" s="41"/>
    </row>
    <row r="3" spans="1:12" ht="13.5" thickBot="1" x14ac:dyDescent="0.25">
      <c r="A3" s="2"/>
      <c r="B3" s="53"/>
      <c r="C3" s="54"/>
      <c r="D3" s="72"/>
      <c r="E3" s="3"/>
      <c r="L3"/>
    </row>
    <row r="4" spans="1:12" ht="47.1" customHeight="1" thickBot="1" x14ac:dyDescent="0.25">
      <c r="A4" s="4" t="s">
        <v>0</v>
      </c>
      <c r="B4" s="55" t="s">
        <v>59</v>
      </c>
      <c r="C4" s="56" t="s">
        <v>1</v>
      </c>
      <c r="D4" s="73" t="s">
        <v>2</v>
      </c>
      <c r="E4" s="33" t="s">
        <v>40</v>
      </c>
      <c r="I4" s="12" t="s">
        <v>41</v>
      </c>
      <c r="L4"/>
    </row>
    <row r="5" spans="1:12" ht="12.75" customHeight="1" x14ac:dyDescent="0.2">
      <c r="A5" s="5" t="s">
        <v>3</v>
      </c>
      <c r="B5" s="69">
        <v>238820.49</v>
      </c>
      <c r="C5" s="69">
        <v>17690.86</v>
      </c>
      <c r="D5" s="84">
        <v>256511.35</v>
      </c>
      <c r="E5" s="34">
        <v>2363.4699999999998</v>
      </c>
      <c r="H5" s="22"/>
      <c r="I5" s="9">
        <v>210</v>
      </c>
      <c r="K5" s="45"/>
      <c r="L5"/>
    </row>
    <row r="6" spans="1:12" ht="12.75" customHeight="1" x14ac:dyDescent="0.2">
      <c r="A6" s="5" t="s">
        <v>4</v>
      </c>
      <c r="B6" s="68">
        <v>8439.1</v>
      </c>
      <c r="C6" s="68">
        <v>643.9</v>
      </c>
      <c r="D6" s="85">
        <v>9083</v>
      </c>
      <c r="E6" s="35">
        <v>71.599999999999994</v>
      </c>
      <c r="F6" t="s">
        <v>28</v>
      </c>
      <c r="I6" s="10">
        <v>211</v>
      </c>
      <c r="K6" s="45"/>
      <c r="L6"/>
    </row>
    <row r="7" spans="1:12" ht="12.75" customHeight="1" x14ac:dyDescent="0.2">
      <c r="A7" s="5" t="s">
        <v>5</v>
      </c>
      <c r="B7" s="68">
        <v>70495.520000000004</v>
      </c>
      <c r="C7" s="68">
        <v>5429.7</v>
      </c>
      <c r="D7" s="85">
        <v>75925.22</v>
      </c>
      <c r="E7" s="35">
        <v>681.9</v>
      </c>
      <c r="F7" t="s">
        <v>28</v>
      </c>
      <c r="G7" t="s">
        <v>28</v>
      </c>
      <c r="I7" s="10">
        <v>212</v>
      </c>
      <c r="K7" s="45"/>
      <c r="L7"/>
    </row>
    <row r="8" spans="1:12" ht="12.75" customHeight="1" x14ac:dyDescent="0.2">
      <c r="A8" s="5" t="s">
        <v>7</v>
      </c>
      <c r="B8" s="68">
        <v>11799.89</v>
      </c>
      <c r="C8" s="68">
        <v>980.5</v>
      </c>
      <c r="D8" s="85">
        <v>12780.39</v>
      </c>
      <c r="E8" s="35">
        <v>441</v>
      </c>
      <c r="I8" s="10">
        <v>213</v>
      </c>
      <c r="K8" s="45"/>
      <c r="L8"/>
    </row>
    <row r="9" spans="1:12" ht="12.75" customHeight="1" x14ac:dyDescent="0.2">
      <c r="A9" s="5" t="s">
        <v>6</v>
      </c>
      <c r="B9" s="68">
        <v>5283.5</v>
      </c>
      <c r="C9" s="68">
        <v>296.11</v>
      </c>
      <c r="D9" s="85">
        <v>5579.61</v>
      </c>
      <c r="E9" s="35">
        <v>41.3</v>
      </c>
      <c r="F9" t="s">
        <v>28</v>
      </c>
      <c r="G9" s="32" t="s">
        <v>28</v>
      </c>
      <c r="I9" s="10">
        <v>223</v>
      </c>
      <c r="K9" s="45"/>
      <c r="L9"/>
    </row>
    <row r="10" spans="1:12" x14ac:dyDescent="0.2">
      <c r="A10" s="5" t="s">
        <v>8</v>
      </c>
      <c r="B10" s="68">
        <v>1562.1</v>
      </c>
      <c r="C10" s="68">
        <v>0</v>
      </c>
      <c r="D10" s="85">
        <v>1562.1</v>
      </c>
      <c r="E10" s="36">
        <v>3</v>
      </c>
      <c r="F10" t="s">
        <v>28</v>
      </c>
      <c r="G10" t="s">
        <v>28</v>
      </c>
      <c r="I10" s="10">
        <v>239</v>
      </c>
      <c r="J10" t="s">
        <v>28</v>
      </c>
      <c r="K10" s="45"/>
      <c r="L10"/>
    </row>
    <row r="11" spans="1:12" ht="12.75" customHeight="1" x14ac:dyDescent="0.2">
      <c r="A11" s="43" t="s">
        <v>9</v>
      </c>
      <c r="B11" s="67">
        <v>17267.8</v>
      </c>
      <c r="C11" s="67">
        <v>638.79999999999995</v>
      </c>
      <c r="D11" s="85">
        <v>17906.599999999999</v>
      </c>
      <c r="E11" s="36">
        <v>275</v>
      </c>
      <c r="F11" t="s">
        <v>28</v>
      </c>
      <c r="G11" t="s">
        <v>28</v>
      </c>
      <c r="I11" s="10" t="s">
        <v>38</v>
      </c>
      <c r="J11" t="s">
        <v>28</v>
      </c>
      <c r="K11" s="45"/>
      <c r="L11"/>
    </row>
    <row r="12" spans="1:12" x14ac:dyDescent="0.2">
      <c r="A12" s="5" t="s">
        <v>10</v>
      </c>
      <c r="B12" s="68">
        <v>4558.2</v>
      </c>
      <c r="C12" s="68">
        <v>130.9</v>
      </c>
      <c r="D12" s="74">
        <v>4689.1000000000004</v>
      </c>
      <c r="E12" s="37">
        <v>38</v>
      </c>
      <c r="F12" s="32" t="s">
        <v>28</v>
      </c>
      <c r="I12" s="10">
        <v>238</v>
      </c>
      <c r="J12" t="s">
        <v>28</v>
      </c>
      <c r="K12" s="45"/>
      <c r="L12"/>
    </row>
    <row r="13" spans="1:12" ht="12.75" customHeight="1" x14ac:dyDescent="0.2">
      <c r="A13" s="5" t="s">
        <v>11</v>
      </c>
      <c r="B13" s="68">
        <v>18881.63</v>
      </c>
      <c r="C13" s="68">
        <v>1943.2</v>
      </c>
      <c r="D13" s="85">
        <v>20824.830000000002</v>
      </c>
      <c r="E13" s="37">
        <v>18</v>
      </c>
      <c r="F13" t="s">
        <v>28</v>
      </c>
      <c r="I13" s="10">
        <v>242</v>
      </c>
      <c r="J13" t="s">
        <v>28</v>
      </c>
      <c r="K13" s="45"/>
      <c r="L13"/>
    </row>
    <row r="14" spans="1:12" ht="12.75" customHeight="1" x14ac:dyDescent="0.2">
      <c r="A14" s="5" t="s">
        <v>12</v>
      </c>
      <c r="B14" s="68">
        <v>21297.3</v>
      </c>
      <c r="C14" s="68">
        <v>2646.9</v>
      </c>
      <c r="D14" s="85">
        <v>23944.2</v>
      </c>
      <c r="E14" s="37">
        <v>286</v>
      </c>
      <c r="F14" t="s">
        <v>28</v>
      </c>
      <c r="I14" s="10">
        <v>243</v>
      </c>
      <c r="J14" t="s">
        <v>28</v>
      </c>
      <c r="K14" s="45"/>
      <c r="L14"/>
    </row>
    <row r="15" spans="1:12" x14ac:dyDescent="0.2">
      <c r="A15" s="5" t="s">
        <v>51</v>
      </c>
      <c r="B15" s="68">
        <v>54</v>
      </c>
      <c r="C15" s="66">
        <v>52.4</v>
      </c>
      <c r="D15" s="85">
        <v>106.4</v>
      </c>
      <c r="E15" s="36">
        <v>0</v>
      </c>
      <c r="F15" s="29" t="s">
        <v>29</v>
      </c>
      <c r="G15" s="16" t="s">
        <v>29</v>
      </c>
      <c r="H15" s="18"/>
      <c r="I15" s="10">
        <v>245</v>
      </c>
      <c r="J15" t="s">
        <v>28</v>
      </c>
      <c r="K15" s="45"/>
      <c r="L15"/>
    </row>
    <row r="16" spans="1:12" x14ac:dyDescent="0.2">
      <c r="A16" s="5" t="s">
        <v>13</v>
      </c>
      <c r="B16" s="68">
        <v>1705.95</v>
      </c>
      <c r="C16" s="68">
        <v>764.1</v>
      </c>
      <c r="D16" s="85">
        <v>2470.0500000000002</v>
      </c>
      <c r="E16" s="36">
        <v>0.65</v>
      </c>
      <c r="F16" s="30" t="s">
        <v>30</v>
      </c>
      <c r="G16" s="17" t="s">
        <v>27</v>
      </c>
      <c r="H16" s="18"/>
      <c r="I16" s="10">
        <v>246</v>
      </c>
      <c r="J16" t="s">
        <v>28</v>
      </c>
      <c r="K16" s="45"/>
      <c r="L16"/>
    </row>
    <row r="17" spans="1:12" ht="12.75" customHeight="1" x14ac:dyDescent="0.2">
      <c r="A17" s="5" t="s">
        <v>14</v>
      </c>
      <c r="B17" s="68">
        <v>936.13</v>
      </c>
      <c r="C17" s="68">
        <v>58.7</v>
      </c>
      <c r="D17" s="85">
        <v>994.83</v>
      </c>
      <c r="E17" s="37">
        <v>66.7</v>
      </c>
      <c r="F17" s="31">
        <f>B18+B20+B21+B22+B23+B24+B25+B26+B15</f>
        <v>3604.4769999999999</v>
      </c>
      <c r="G17" s="13">
        <f>E18+E20+E21+E22+E23+E24+E25+E26+E15</f>
        <v>167.72</v>
      </c>
      <c r="H17" s="19"/>
      <c r="I17" s="10">
        <v>230</v>
      </c>
      <c r="J17" t="s">
        <v>28</v>
      </c>
      <c r="K17" s="45"/>
      <c r="L17"/>
    </row>
    <row r="18" spans="1:12" ht="12.75" customHeight="1" x14ac:dyDescent="0.2">
      <c r="A18" s="5" t="s">
        <v>15</v>
      </c>
      <c r="B18" s="81">
        <v>62.475000000000001</v>
      </c>
      <c r="C18" s="67">
        <v>2.38</v>
      </c>
      <c r="D18" s="75">
        <v>64.855000000000004</v>
      </c>
      <c r="E18" s="36">
        <v>5.75</v>
      </c>
      <c r="F18" t="s">
        <v>28</v>
      </c>
      <c r="I18" s="44" t="s">
        <v>56</v>
      </c>
      <c r="J18" t="s">
        <v>28</v>
      </c>
      <c r="K18" s="45"/>
      <c r="L18"/>
    </row>
    <row r="19" spans="1:12" x14ac:dyDescent="0.2">
      <c r="A19" s="5" t="s">
        <v>50</v>
      </c>
      <c r="B19" s="68">
        <v>6772.8</v>
      </c>
      <c r="C19" s="68">
        <v>679.9</v>
      </c>
      <c r="D19" s="75">
        <v>7452.7</v>
      </c>
      <c r="E19" s="36">
        <v>18</v>
      </c>
      <c r="I19" s="10" t="s">
        <v>52</v>
      </c>
      <c r="K19" s="45"/>
      <c r="L19"/>
    </row>
    <row r="20" spans="1:12" x14ac:dyDescent="0.2">
      <c r="A20" s="5" t="s">
        <v>16</v>
      </c>
      <c r="B20" s="68">
        <v>77.3</v>
      </c>
      <c r="C20" s="66">
        <v>0</v>
      </c>
      <c r="D20" s="85">
        <v>77.3</v>
      </c>
      <c r="E20" s="37">
        <v>3.4</v>
      </c>
      <c r="F20" t="s">
        <v>28</v>
      </c>
      <c r="G20" s="16" t="s">
        <v>35</v>
      </c>
      <c r="H20" s="18"/>
      <c r="I20" s="10">
        <v>26303</v>
      </c>
      <c r="J20" t="s">
        <v>28</v>
      </c>
      <c r="K20" s="45"/>
      <c r="L20"/>
    </row>
    <row r="21" spans="1:12" ht="12.75" customHeight="1" x14ac:dyDescent="0.2">
      <c r="A21" s="5" t="s">
        <v>17</v>
      </c>
      <c r="B21" s="68">
        <v>71.3</v>
      </c>
      <c r="C21" s="67">
        <v>0</v>
      </c>
      <c r="D21" s="85">
        <v>71.3</v>
      </c>
      <c r="E21" s="37">
        <v>0.3</v>
      </c>
      <c r="F21" t="s">
        <v>28</v>
      </c>
      <c r="G21" s="17" t="s">
        <v>37</v>
      </c>
      <c r="H21" s="18"/>
      <c r="I21" s="10">
        <v>26304</v>
      </c>
      <c r="J21" t="s">
        <v>28</v>
      </c>
      <c r="K21" s="45"/>
      <c r="L21"/>
    </row>
    <row r="22" spans="1:12" x14ac:dyDescent="0.2">
      <c r="A22" s="5" t="s">
        <v>18</v>
      </c>
      <c r="B22" s="68">
        <v>140.5</v>
      </c>
      <c r="C22" s="67">
        <v>0</v>
      </c>
      <c r="D22" s="85">
        <v>140.5</v>
      </c>
      <c r="E22" s="36">
        <v>1.8</v>
      </c>
      <c r="F22" t="s">
        <v>28</v>
      </c>
      <c r="G22" s="17" t="s">
        <v>36</v>
      </c>
      <c r="H22" s="18"/>
      <c r="I22" s="10">
        <v>26305</v>
      </c>
      <c r="J22" t="s">
        <v>28</v>
      </c>
      <c r="K22" s="45"/>
      <c r="L22"/>
    </row>
    <row r="23" spans="1:12" x14ac:dyDescent="0.2">
      <c r="A23" s="5" t="s">
        <v>19</v>
      </c>
      <c r="B23" s="68">
        <v>138.30000000000001</v>
      </c>
      <c r="C23" s="67">
        <v>0</v>
      </c>
      <c r="D23" s="85">
        <v>138.30000000000001</v>
      </c>
      <c r="E23" s="37">
        <v>1</v>
      </c>
      <c r="F23" t="s">
        <v>28</v>
      </c>
      <c r="G23" s="17" t="s">
        <v>31</v>
      </c>
      <c r="H23" s="18"/>
      <c r="I23" s="10">
        <v>260</v>
      </c>
      <c r="J23" t="s">
        <v>28</v>
      </c>
      <c r="K23" s="45"/>
      <c r="L23"/>
    </row>
    <row r="24" spans="1:12" ht="15" x14ac:dyDescent="0.2">
      <c r="A24" s="5" t="s">
        <v>20</v>
      </c>
      <c r="B24" s="82">
        <v>419.05</v>
      </c>
      <c r="C24" s="67">
        <v>0</v>
      </c>
      <c r="D24" s="85">
        <v>419.05</v>
      </c>
      <c r="E24" s="86">
        <v>17.55</v>
      </c>
      <c r="F24" t="s">
        <v>28</v>
      </c>
      <c r="G24" s="14">
        <f>G17/F17</f>
        <v>4.6531022392430302E-2</v>
      </c>
      <c r="H24" s="20"/>
      <c r="I24" s="10" t="s">
        <v>39</v>
      </c>
      <c r="J24" t="s">
        <v>28</v>
      </c>
      <c r="K24" s="45"/>
      <c r="L24"/>
    </row>
    <row r="25" spans="1:12" ht="15" x14ac:dyDescent="0.2">
      <c r="A25" s="5" t="s">
        <v>21</v>
      </c>
      <c r="B25" s="68">
        <v>762.4</v>
      </c>
      <c r="C25" s="68">
        <v>3</v>
      </c>
      <c r="D25" s="85">
        <v>765.4</v>
      </c>
      <c r="E25" s="86">
        <v>3.5</v>
      </c>
      <c r="F25" t="s">
        <v>28</v>
      </c>
      <c r="I25" s="10">
        <v>26301</v>
      </c>
      <c r="J25" t="s">
        <v>28</v>
      </c>
      <c r="K25" s="45"/>
      <c r="L25" s="32" t="s">
        <v>28</v>
      </c>
    </row>
    <row r="26" spans="1:12" x14ac:dyDescent="0.2">
      <c r="A26" s="5" t="s">
        <v>22</v>
      </c>
      <c r="B26" s="68">
        <v>1879.152</v>
      </c>
      <c r="C26" s="68">
        <v>47.99</v>
      </c>
      <c r="D26" s="75">
        <v>1927.1420000000001</v>
      </c>
      <c r="E26" s="37">
        <v>134.41999999999999</v>
      </c>
      <c r="F26" t="s">
        <v>28</v>
      </c>
      <c r="I26" s="10">
        <v>263</v>
      </c>
      <c r="J26" t="s">
        <v>28</v>
      </c>
      <c r="K26" s="45"/>
      <c r="L26"/>
    </row>
    <row r="27" spans="1:12" x14ac:dyDescent="0.2">
      <c r="A27" s="5" t="s">
        <v>23</v>
      </c>
      <c r="B27" s="68">
        <v>108.99</v>
      </c>
      <c r="C27" s="66">
        <v>3.71</v>
      </c>
      <c r="D27" s="85">
        <v>112.7</v>
      </c>
      <c r="E27" s="37">
        <v>7.3</v>
      </c>
      <c r="F27" t="s">
        <v>28</v>
      </c>
      <c r="I27" s="10" t="s">
        <v>55</v>
      </c>
      <c r="J27" t="s">
        <v>28</v>
      </c>
      <c r="K27" s="45"/>
      <c r="L27"/>
    </row>
    <row r="28" spans="1:12" x14ac:dyDescent="0.2">
      <c r="A28" s="5" t="s">
        <v>24</v>
      </c>
      <c r="B28" s="68">
        <v>1482.43</v>
      </c>
      <c r="C28" s="68">
        <v>222.2</v>
      </c>
      <c r="D28" s="85">
        <v>1704.63</v>
      </c>
      <c r="E28" s="37">
        <v>51.1</v>
      </c>
      <c r="F28" t="s">
        <v>28</v>
      </c>
      <c r="I28" s="10">
        <v>272</v>
      </c>
      <c r="K28" s="45"/>
      <c r="L28"/>
    </row>
    <row r="29" spans="1:12" ht="12.75" customHeight="1" x14ac:dyDescent="0.2">
      <c r="A29" s="5" t="s">
        <v>58</v>
      </c>
      <c r="B29" s="82">
        <v>557.65</v>
      </c>
      <c r="C29" s="67">
        <v>117.1</v>
      </c>
      <c r="D29" s="85">
        <v>674.75</v>
      </c>
      <c r="E29" s="36">
        <v>0.2</v>
      </c>
      <c r="F29" t="s">
        <v>28</v>
      </c>
      <c r="I29" s="44" t="s">
        <v>60</v>
      </c>
      <c r="K29" s="45"/>
      <c r="L29"/>
    </row>
    <row r="30" spans="1:12" ht="12.75" customHeight="1" x14ac:dyDescent="0.2">
      <c r="A30" s="5" t="s">
        <v>25</v>
      </c>
      <c r="B30" s="68">
        <v>89.2</v>
      </c>
      <c r="C30" s="68">
        <v>2.2999999999999998</v>
      </c>
      <c r="D30" s="85">
        <v>91.5</v>
      </c>
      <c r="E30" s="37">
        <v>0</v>
      </c>
      <c r="F30" t="s">
        <v>28</v>
      </c>
      <c r="G30" s="16" t="s">
        <v>33</v>
      </c>
      <c r="H30" s="18"/>
      <c r="I30" s="10">
        <v>280</v>
      </c>
      <c r="K30" s="45"/>
      <c r="L30"/>
    </row>
    <row r="31" spans="1:12" ht="12.75" customHeight="1" x14ac:dyDescent="0.2">
      <c r="A31" s="5" t="s">
        <v>57</v>
      </c>
      <c r="B31" s="68">
        <v>978.61</v>
      </c>
      <c r="C31" s="68">
        <v>65.959999999999994</v>
      </c>
      <c r="D31" s="85">
        <v>1044.57</v>
      </c>
      <c r="E31" s="37">
        <v>7.5</v>
      </c>
      <c r="F31" t="s">
        <v>28</v>
      </c>
      <c r="G31" s="17" t="s">
        <v>34</v>
      </c>
      <c r="H31" s="18"/>
      <c r="I31" s="10">
        <v>281</v>
      </c>
      <c r="K31" s="45"/>
      <c r="L31"/>
    </row>
    <row r="32" spans="1:12" ht="13.5" customHeight="1" thickBot="1" x14ac:dyDescent="0.25">
      <c r="A32" s="5" t="s">
        <v>26</v>
      </c>
      <c r="B32" s="83">
        <v>6134.67</v>
      </c>
      <c r="C32" s="70">
        <v>704.3</v>
      </c>
      <c r="D32" s="76">
        <v>6838.97</v>
      </c>
      <c r="E32" s="38">
        <v>28.5</v>
      </c>
      <c r="F32" t="s">
        <v>28</v>
      </c>
      <c r="G32" s="17" t="s">
        <v>32</v>
      </c>
      <c r="H32" s="18"/>
      <c r="I32" s="11" t="s">
        <v>53</v>
      </c>
      <c r="K32" s="45"/>
      <c r="L32"/>
    </row>
    <row r="33" spans="1:16" ht="13.5" customHeight="1" thickBot="1" x14ac:dyDescent="0.25">
      <c r="A33" s="6" t="s">
        <v>2</v>
      </c>
      <c r="B33" s="65">
        <f>SUM(B5:B32)</f>
        <v>420776.43699999992</v>
      </c>
      <c r="C33" s="65">
        <f>SUM(C5:C32)</f>
        <v>33124.910000000011</v>
      </c>
      <c r="D33" s="77">
        <f>SUM(D5:D32)</f>
        <v>453901.34699999989</v>
      </c>
      <c r="E33" s="7">
        <f>SUM(E5:E32)</f>
        <v>4566.9400000000005</v>
      </c>
      <c r="G33" s="15">
        <f>E33/B33</f>
        <v>1.0853602051865849E-2</v>
      </c>
      <c r="H33" s="21"/>
      <c r="K33" s="45"/>
    </row>
    <row r="34" spans="1:16" x14ac:dyDescent="0.2">
      <c r="A34" s="25"/>
      <c r="B34" s="57"/>
      <c r="C34" s="58" t="s">
        <v>46</v>
      </c>
      <c r="D34" s="78">
        <f>B33+C33</f>
        <v>453901.34699999995</v>
      </c>
      <c r="E34" s="26"/>
      <c r="G34" s="21"/>
      <c r="H34" s="21"/>
      <c r="K34" s="46"/>
      <c r="L34" s="46"/>
      <c r="M34" s="46"/>
      <c r="N34" s="46"/>
      <c r="O34" s="46"/>
    </row>
    <row r="35" spans="1:16" ht="12.75" customHeight="1" x14ac:dyDescent="0.2">
      <c r="K35" s="49"/>
      <c r="L35" s="49"/>
      <c r="M35" s="49"/>
      <c r="N35" s="49"/>
      <c r="O35" s="49"/>
      <c r="P35" s="50"/>
    </row>
    <row r="36" spans="1:16" ht="12.75" customHeight="1" x14ac:dyDescent="0.2">
      <c r="B36" s="61" t="s">
        <v>42</v>
      </c>
      <c r="C36" s="61" t="s">
        <v>43</v>
      </c>
      <c r="D36" s="80" t="s">
        <v>29</v>
      </c>
      <c r="E36" s="24" t="s">
        <v>44</v>
      </c>
      <c r="F36" s="24" t="s">
        <v>47</v>
      </c>
      <c r="G36" s="24" t="s">
        <v>14</v>
      </c>
      <c r="J36" s="46"/>
      <c r="K36" s="49"/>
      <c r="L36" s="49"/>
      <c r="M36" s="49"/>
      <c r="N36" s="49"/>
      <c r="O36" s="49"/>
      <c r="P36" s="50"/>
    </row>
    <row r="37" spans="1:16" ht="12.75" customHeight="1" x14ac:dyDescent="0.2">
      <c r="A37" s="1" t="s">
        <v>45</v>
      </c>
      <c r="B37" s="59">
        <f>B5+B6+B7+B8</f>
        <v>329555</v>
      </c>
      <c r="C37" s="60">
        <f>B10+B11+B12+B13+B14</f>
        <v>63567.03</v>
      </c>
      <c r="D37" s="79">
        <f>B15+B18+B20+B21+B22+B23+B24+B25+B26</f>
        <v>3604.4769999999999</v>
      </c>
      <c r="E37" s="23">
        <f>B28+B29</f>
        <v>2040.08</v>
      </c>
      <c r="F37" s="23">
        <f>B30+B31</f>
        <v>1067.81</v>
      </c>
      <c r="G37" s="23">
        <f>B17</f>
        <v>936.13</v>
      </c>
      <c r="J37" s="46"/>
      <c r="K37" s="49"/>
      <c r="L37" s="49"/>
      <c r="M37" s="49"/>
      <c r="N37" s="49"/>
      <c r="O37" s="49"/>
      <c r="P37" s="50"/>
    </row>
    <row r="38" spans="1:16" ht="12.75" customHeight="1" x14ac:dyDescent="0.2">
      <c r="A38" s="1" t="s">
        <v>27</v>
      </c>
      <c r="B38" s="59">
        <f>E5+E6+E7+E8</f>
        <v>3557.97</v>
      </c>
      <c r="C38" s="60">
        <f>E10+E11+E12+E13+E14</f>
        <v>620</v>
      </c>
      <c r="D38" s="79">
        <f>E15+E18+E20+E21+E22+E23+E24+E25+E26</f>
        <v>167.72</v>
      </c>
      <c r="E38" s="23">
        <f>E28+E29</f>
        <v>51.300000000000004</v>
      </c>
      <c r="F38" s="23">
        <f>E30+E31</f>
        <v>7.5</v>
      </c>
      <c r="G38" s="23">
        <f>E17</f>
        <v>66.7</v>
      </c>
      <c r="I38"/>
      <c r="J38" s="46"/>
      <c r="K38" s="45"/>
      <c r="L38" s="45"/>
      <c r="M38" s="45"/>
      <c r="N38" s="45"/>
      <c r="O38" s="45"/>
      <c r="P38" s="50"/>
    </row>
    <row r="39" spans="1:16" ht="12.75" customHeight="1" x14ac:dyDescent="0.2">
      <c r="B39" s="63" t="s">
        <v>28</v>
      </c>
      <c r="C39" s="64" t="s">
        <v>28</v>
      </c>
      <c r="D39" s="79">
        <v>2.93E-2</v>
      </c>
      <c r="E39" s="22">
        <f t="shared" ref="E39:G39" si="0">E38/E37</f>
        <v>2.5146072703031257E-2</v>
      </c>
      <c r="F39" s="22">
        <f t="shared" si="0"/>
        <v>7.0237214485723122E-3</v>
      </c>
      <c r="G39" s="22">
        <f t="shared" si="0"/>
        <v>7.1250787817931274E-2</v>
      </c>
      <c r="J39" s="46"/>
      <c r="K39" s="45"/>
      <c r="L39" s="45"/>
      <c r="M39" s="45"/>
      <c r="N39" s="45"/>
      <c r="O39" s="45"/>
      <c r="P39" s="50"/>
    </row>
    <row r="40" spans="1:16" ht="12.75" customHeight="1" x14ac:dyDescent="0.2">
      <c r="J40" s="46"/>
      <c r="K40" s="42"/>
      <c r="L40" s="42"/>
      <c r="M40" s="42"/>
      <c r="N40" s="42"/>
      <c r="O40" s="42"/>
    </row>
    <row r="41" spans="1:16" ht="12.75" customHeight="1" x14ac:dyDescent="0.2">
      <c r="J41" s="46"/>
      <c r="K41" s="42"/>
      <c r="L41" s="42"/>
      <c r="M41" s="42"/>
      <c r="N41" s="42"/>
      <c r="O41" s="42"/>
    </row>
    <row r="42" spans="1:16" ht="12.75" customHeight="1" x14ac:dyDescent="0.2">
      <c r="K42" s="48"/>
      <c r="L42" s="48"/>
      <c r="M42" s="48"/>
      <c r="N42" s="48"/>
      <c r="O42" s="48"/>
    </row>
    <row r="43" spans="1:16" ht="12.75" customHeight="1" x14ac:dyDescent="0.2">
      <c r="E43">
        <v>61413.945</v>
      </c>
      <c r="J43" s="46"/>
      <c r="K43" s="46"/>
      <c r="L43" s="46"/>
      <c r="M43" s="46"/>
      <c r="N43" s="46"/>
      <c r="O43" s="47"/>
    </row>
    <row r="44" spans="1:16" ht="12.75" customHeight="1" x14ac:dyDescent="0.2">
      <c r="C44" s="62" t="s">
        <v>48</v>
      </c>
      <c r="E44" t="s">
        <v>49</v>
      </c>
      <c r="K44" s="45"/>
    </row>
    <row r="45" spans="1:16" x14ac:dyDescent="0.2">
      <c r="C45" s="60">
        <f>D37+E37+F37+B17</f>
        <v>7648.4970000000003</v>
      </c>
      <c r="E45" s="23">
        <f>E37+F37</f>
        <v>3107.89</v>
      </c>
      <c r="K45" s="42"/>
    </row>
    <row r="46" spans="1:16" x14ac:dyDescent="0.2">
      <c r="E46" s="23">
        <f>E38+F38</f>
        <v>58.800000000000004</v>
      </c>
      <c r="K46" s="42"/>
    </row>
    <row r="47" spans="1:16" x14ac:dyDescent="0.2">
      <c r="E47" s="22">
        <f>E46/E45</f>
        <v>1.891958853112562E-2</v>
      </c>
      <c r="K47" s="42"/>
    </row>
    <row r="48" spans="1:16" x14ac:dyDescent="0.2">
      <c r="K48" s="42"/>
    </row>
    <row r="49" spans="6:11" x14ac:dyDescent="0.2">
      <c r="K49" s="42"/>
    </row>
    <row r="50" spans="6:11" x14ac:dyDescent="0.2">
      <c r="K50" s="42"/>
    </row>
    <row r="51" spans="6:11" x14ac:dyDescent="0.2">
      <c r="K51" s="42"/>
    </row>
    <row r="52" spans="6:11" x14ac:dyDescent="0.2">
      <c r="K52" s="42"/>
    </row>
    <row r="53" spans="6:11" x14ac:dyDescent="0.2">
      <c r="K53" s="42"/>
    </row>
    <row r="54" spans="6:11" x14ac:dyDescent="0.2">
      <c r="K54" s="42"/>
    </row>
    <row r="60" spans="6:11" ht="15" x14ac:dyDescent="0.25">
      <c r="F60" s="27"/>
    </row>
    <row r="61" spans="6:11" ht="15" x14ac:dyDescent="0.25">
      <c r="F61" s="27"/>
    </row>
    <row r="62" spans="6:11" ht="15" x14ac:dyDescent="0.25">
      <c r="F62" s="27"/>
    </row>
    <row r="63" spans="6:11" ht="15" x14ac:dyDescent="0.25">
      <c r="F63" s="27"/>
    </row>
    <row r="64" spans="6:11" ht="15" x14ac:dyDescent="0.25">
      <c r="F64" s="27"/>
    </row>
    <row r="65" spans="6:6" ht="15" x14ac:dyDescent="0.25">
      <c r="F65" s="27"/>
    </row>
    <row r="66" spans="6:6" ht="15" x14ac:dyDescent="0.25">
      <c r="F66" s="27"/>
    </row>
    <row r="67" spans="6:6" ht="15" x14ac:dyDescent="0.25">
      <c r="F67" s="27"/>
    </row>
    <row r="68" spans="6:6" ht="15" x14ac:dyDescent="0.25">
      <c r="F68" s="27"/>
    </row>
    <row r="69" spans="6:6" ht="15" x14ac:dyDescent="0.25">
      <c r="F69" s="27"/>
    </row>
  </sheetData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Ark3</vt:lpstr>
    </vt:vector>
  </TitlesOfParts>
  <Company>Debio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K. Johnsen</dc:creator>
  <cp:lastModifiedBy>Karen Bekkelund</cp:lastModifiedBy>
  <cp:lastPrinted>2020-01-22T10:03:34Z</cp:lastPrinted>
  <dcterms:created xsi:type="dcterms:W3CDTF">2004-01-06T07:19:24Z</dcterms:created>
  <dcterms:modified xsi:type="dcterms:W3CDTF">2021-01-25T10:01:26Z</dcterms:modified>
</cp:coreProperties>
</file>