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io.sharepoint.com/sites/Debiokonsern9/Delte dokumenter/Statistikk/STATISTIKK/2024/"/>
    </mc:Choice>
  </mc:AlternateContent>
  <xr:revisionPtr revIDLastSave="681" documentId="11_0BB10C83D845EFCB976C50754A1E0B433859EC85" xr6:coauthVersionLast="47" xr6:coauthVersionMax="47" xr10:uidLastSave="{C06E54ED-9809-4720-999D-815D6379208F}"/>
  <bookViews>
    <workbookView xWindow="-120" yWindow="-120" windowWidth="38640" windowHeight="15840" xr2:uid="{00000000-000D-0000-FFFF-FFFF00000000}"/>
  </bookViews>
  <sheets>
    <sheet name="Ark1" sheetId="1" r:id="rId1"/>
    <sheet name="Ark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G17" i="1"/>
  <c r="F17" i="1"/>
  <c r="B38" i="1"/>
  <c r="F37" i="1"/>
  <c r="G38" i="1"/>
  <c r="G37" i="1"/>
  <c r="B37" i="1"/>
  <c r="F38" i="1"/>
  <c r="E37" i="1"/>
  <c r="E38" i="1"/>
  <c r="D38" i="1"/>
  <c r="C38" i="1"/>
  <c r="C37" i="1"/>
  <c r="E33" i="1"/>
  <c r="C46" i="1" l="1"/>
  <c r="C45" i="1"/>
  <c r="E39" i="1"/>
  <c r="D33" i="1"/>
  <c r="G39" i="1"/>
  <c r="E45" i="1"/>
  <c r="E46" i="1"/>
  <c r="F39" i="1"/>
  <c r="G24" i="1"/>
  <c r="G33" i="1"/>
  <c r="E47" i="1" l="1"/>
</calcChain>
</file>

<file path=xl/sharedStrings.xml><?xml version="1.0" encoding="utf-8"?>
<sst xmlns="http://schemas.openxmlformats.org/spreadsheetml/2006/main" count="113" uniqueCount="61">
  <si>
    <t>Planteproduksjon hele landet 2024</t>
  </si>
  <si>
    <t>Kultur</t>
  </si>
  <si>
    <t>Økologisk (inkl. Demeter)</t>
  </si>
  <si>
    <t>Karens</t>
  </si>
  <si>
    <t>Totalt</t>
  </si>
  <si>
    <t>Demeter (kun øko)</t>
  </si>
  <si>
    <t>Koder</t>
  </si>
  <si>
    <t>Eng, fulldyrket</t>
  </si>
  <si>
    <t>Eng, overflatedyrket</t>
  </si>
  <si>
    <t xml:space="preserve"> </t>
  </si>
  <si>
    <t>Innmarksbeite</t>
  </si>
  <si>
    <t>Øvrig grønnfôr / silo</t>
  </si>
  <si>
    <t>Grønngjødsling</t>
  </si>
  <si>
    <t>Korn til krossing</t>
  </si>
  <si>
    <t>Hvete</t>
  </si>
  <si>
    <t>240, 247, 2401</t>
  </si>
  <si>
    <t>Rug</t>
  </si>
  <si>
    <t>Bygg</t>
  </si>
  <si>
    <t>Havre</t>
  </si>
  <si>
    <t>Erter og bønner, konserves</t>
  </si>
  <si>
    <t>Grønnsaker</t>
  </si>
  <si>
    <t>Engfrø og annet frø</t>
  </si>
  <si>
    <t>øko</t>
  </si>
  <si>
    <t>Demeter</t>
  </si>
  <si>
    <t>Potet</t>
  </si>
  <si>
    <t>Veksthuskulturer</t>
  </si>
  <si>
    <t>250, 251, 2501, 2502, 2503, 2504, 2505, 2506, 2511, 2512, 2513, 2514, 2515, 2516</t>
  </si>
  <si>
    <t xml:space="preserve">Erter  </t>
  </si>
  <si>
    <t>236, 26313</t>
  </si>
  <si>
    <t>Løk</t>
  </si>
  <si>
    <t>Demeter-</t>
  </si>
  <si>
    <t>Purre</t>
  </si>
  <si>
    <t>grønnsaker</t>
  </si>
  <si>
    <t>Rødbete</t>
  </si>
  <si>
    <t>i prosent av</t>
  </si>
  <si>
    <t>Matkålrot</t>
  </si>
  <si>
    <t>øko-gr.saker</t>
  </si>
  <si>
    <t>Andre kålslag</t>
  </si>
  <si>
    <t>26306, 26307, 26308, 26309, 26327, 26340</t>
  </si>
  <si>
    <t>Gulrot</t>
  </si>
  <si>
    <t>Div. frilandsgrønnsaker</t>
  </si>
  <si>
    <t>Urter</t>
  </si>
  <si>
    <t>29400, 2507, 2517</t>
  </si>
  <si>
    <t>Epler</t>
  </si>
  <si>
    <t>Andre fruktarter</t>
  </si>
  <si>
    <t>271, 273, 274, 283</t>
  </si>
  <si>
    <t>Jordbær</t>
  </si>
  <si>
    <t>Demeter,</t>
  </si>
  <si>
    <t>Andre bærarter</t>
  </si>
  <si>
    <t>prosent av</t>
  </si>
  <si>
    <t>Annet planter og areal</t>
  </si>
  <si>
    <t>øko-areal</t>
  </si>
  <si>
    <t>237, 285, 290, 292, 293, 294, 2941, 2942, 01</t>
  </si>
  <si>
    <t>Kontroll:</t>
  </si>
  <si>
    <t>Eng</t>
  </si>
  <si>
    <t>Korn</t>
  </si>
  <si>
    <t>Frukt</t>
  </si>
  <si>
    <t>Bær</t>
  </si>
  <si>
    <t>Øko</t>
  </si>
  <si>
    <t>Potet, grønnsak, frukt og bær</t>
  </si>
  <si>
    <t>Frukt og bær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</si>
</sst>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"/>
    <numFmt numFmtId="166" formatCode="#,##0.00;\-#,##0.00;\0"/>
    <numFmt numFmtId="167" formatCode="#,##0.000_ ;\-#,##0.000\ "/>
    <numFmt numFmtId="168" formatCode="0.000"/>
    <numFmt numFmtId="169" formatCode="_-* #,##0.000_-;\-* #,##0.000_-;_-* &quot;-&quot;???_-;_-@_-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6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2" borderId="1" xfId="0" applyFill="1" applyBorder="1"/>
    <xf numFmtId="0" fontId="4" fillId="2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4" xfId="0" applyFont="1" applyBorder="1" applyAlignment="1">
      <alignment vertical="top" wrapText="1"/>
    </xf>
    <xf numFmtId="164" fontId="2" fillId="0" borderId="3" xfId="0" applyNumberFormat="1" applyFont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 vertical="top"/>
    </xf>
    <xf numFmtId="164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164" fontId="2" fillId="0" borderId="0" xfId="0" applyNumberFormat="1" applyFont="1"/>
    <xf numFmtId="2" fontId="5" fillId="0" borderId="0" xfId="0" applyNumberFormat="1" applyFont="1" applyAlignment="1">
      <alignment horizontal="right"/>
    </xf>
    <xf numFmtId="2" fontId="0" fillId="0" borderId="0" xfId="0" applyNumberFormat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3" fillId="0" borderId="0" xfId="0" applyFont="1"/>
    <xf numFmtId="0" fontId="4" fillId="0" borderId="15" xfId="0" applyFont="1" applyBorder="1" applyAlignment="1">
      <alignment horizontal="center" vertical="top" wrapText="1"/>
    </xf>
    <xf numFmtId="165" fontId="6" fillId="0" borderId="17" xfId="0" applyNumberFormat="1" applyFont="1" applyBorder="1" applyAlignment="1">
      <alignment vertical="top"/>
    </xf>
    <xf numFmtId="165" fontId="3" fillId="0" borderId="17" xfId="0" applyNumberFormat="1" applyFont="1" applyBorder="1" applyAlignment="1">
      <alignment horizontal="right" vertical="top" wrapText="1"/>
    </xf>
    <xf numFmtId="165" fontId="3" fillId="0" borderId="18" xfId="0" applyNumberFormat="1" applyFont="1" applyBorder="1" applyAlignment="1">
      <alignment horizontal="right" vertical="top" wrapText="1"/>
    </xf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left"/>
    </xf>
    <xf numFmtId="166" fontId="6" fillId="0" borderId="0" xfId="0" applyNumberFormat="1" applyFont="1" applyAlignment="1">
      <alignment vertical="top"/>
    </xf>
    <xf numFmtId="0" fontId="3" fillId="0" borderId="2" xfId="0" applyFont="1" applyBorder="1" applyAlignment="1">
      <alignment horizontal="left"/>
    </xf>
    <xf numFmtId="166" fontId="0" fillId="0" borderId="0" xfId="0" applyNumberFormat="1"/>
    <xf numFmtId="168" fontId="6" fillId="0" borderId="0" xfId="0" applyNumberFormat="1" applyFont="1" applyAlignment="1">
      <alignment vertical="top"/>
    </xf>
    <xf numFmtId="165" fontId="9" fillId="3" borderId="0" xfId="0" applyNumberFormat="1" applyFont="1" applyFill="1"/>
    <xf numFmtId="165" fontId="9" fillId="3" borderId="0" xfId="0" applyNumberFormat="1" applyFont="1" applyFill="1" applyAlignment="1">
      <alignment horizontal="right"/>
    </xf>
    <xf numFmtId="165" fontId="0" fillId="2" borderId="0" xfId="0" applyNumberFormat="1" applyFill="1"/>
    <xf numFmtId="165" fontId="0" fillId="2" borderId="0" xfId="0" applyNumberFormat="1" applyFill="1" applyAlignment="1">
      <alignment horizontal="right"/>
    </xf>
    <xf numFmtId="165" fontId="4" fillId="2" borderId="13" xfId="0" applyNumberFormat="1" applyFont="1" applyFill="1" applyBorder="1" applyAlignment="1">
      <alignment horizontal="center" vertical="top" wrapText="1"/>
    </xf>
    <xf numFmtId="165" fontId="4" fillId="2" borderId="13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165" fontId="3" fillId="0" borderId="8" xfId="0" applyNumberFormat="1" applyFont="1" applyBorder="1" applyAlignment="1">
      <alignment horizontal="right" vertical="top" wrapText="1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right"/>
    </xf>
    <xf numFmtId="10" fontId="3" fillId="0" borderId="0" xfId="0" applyNumberFormat="1" applyFont="1"/>
    <xf numFmtId="10" fontId="3" fillId="0" borderId="0" xfId="0" applyNumberFormat="1" applyFont="1" applyAlignment="1">
      <alignment horizontal="right"/>
    </xf>
    <xf numFmtId="168" fontId="2" fillId="0" borderId="9" xfId="0" applyNumberFormat="1" applyFont="1" applyBorder="1" applyAlignment="1">
      <alignment horizontal="right" vertical="top" wrapText="1"/>
    </xf>
    <xf numFmtId="168" fontId="3" fillId="0" borderId="17" xfId="0" applyNumberFormat="1" applyFont="1" applyBorder="1" applyAlignment="1">
      <alignment horizontal="right" vertical="top" wrapText="1"/>
    </xf>
    <xf numFmtId="168" fontId="6" fillId="0" borderId="17" xfId="0" applyNumberFormat="1" applyFont="1" applyBorder="1" applyAlignment="1">
      <alignment vertical="top"/>
    </xf>
    <xf numFmtId="168" fontId="6" fillId="0" borderId="16" xfId="0" applyNumberFormat="1" applyFont="1" applyBorder="1" applyAlignment="1">
      <alignment vertical="top"/>
    </xf>
    <xf numFmtId="168" fontId="3" fillId="0" borderId="18" xfId="0" applyNumberFormat="1" applyFont="1" applyBorder="1" applyAlignment="1">
      <alignment horizontal="right" vertical="top" wrapText="1"/>
    </xf>
    <xf numFmtId="169" fontId="9" fillId="3" borderId="0" xfId="0" applyNumberFormat="1" applyFont="1" applyFill="1"/>
    <xf numFmtId="169" fontId="0" fillId="2" borderId="0" xfId="0" applyNumberFormat="1" applyFill="1"/>
    <xf numFmtId="169" fontId="4" fillId="2" borderId="14" xfId="0" applyNumberFormat="1" applyFont="1" applyFill="1" applyBorder="1" applyAlignment="1">
      <alignment horizontal="center" vertical="top" wrapText="1"/>
    </xf>
    <xf numFmtId="169" fontId="6" fillId="0" borderId="17" xfId="0" applyNumberFormat="1" applyFont="1" applyBorder="1" applyAlignment="1">
      <alignment vertical="top"/>
    </xf>
    <xf numFmtId="169" fontId="3" fillId="0" borderId="17" xfId="0" applyNumberFormat="1" applyFont="1" applyBorder="1" applyAlignment="1">
      <alignment horizontal="right" wrapText="1"/>
    </xf>
    <xf numFmtId="169" fontId="3" fillId="0" borderId="18" xfId="0" applyNumberFormat="1" applyFont="1" applyBorder="1" applyAlignment="1">
      <alignment horizontal="right" wrapText="1"/>
    </xf>
    <xf numFmtId="169" fontId="2" fillId="0" borderId="9" xfId="0" applyNumberFormat="1" applyFont="1" applyBorder="1" applyAlignment="1">
      <alignment horizontal="right" vertical="top" wrapText="1"/>
    </xf>
    <xf numFmtId="169" fontId="3" fillId="0" borderId="8" xfId="0" applyNumberFormat="1" applyFont="1" applyBorder="1" applyAlignment="1">
      <alignment horizontal="right" wrapText="1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168" fontId="0" fillId="0" borderId="17" xfId="0" applyNumberFormat="1" applyBorder="1"/>
    <xf numFmtId="168" fontId="0" fillId="0" borderId="17" xfId="0" applyNumberFormat="1" applyBorder="1" applyAlignment="1">
      <alignment vertical="top"/>
    </xf>
    <xf numFmtId="168" fontId="0" fillId="0" borderId="18" xfId="0" applyNumberFormat="1" applyBorder="1" applyAlignment="1">
      <alignment vertical="top"/>
    </xf>
    <xf numFmtId="169" fontId="3" fillId="0" borderId="16" xfId="0" applyNumberFormat="1" applyFont="1" applyBorder="1"/>
    <xf numFmtId="169" fontId="3" fillId="0" borderId="17" xfId="0" applyNumberFormat="1" applyFont="1" applyBorder="1"/>
    <xf numFmtId="165" fontId="7" fillId="0" borderId="17" xfId="0" applyNumberFormat="1" applyFont="1" applyBorder="1" applyAlignment="1">
      <alignment horizontal="right" vertical="top"/>
    </xf>
    <xf numFmtId="167" fontId="6" fillId="0" borderId="0" xfId="0" applyNumberFormat="1" applyFont="1" applyAlignment="1">
      <alignment vertical="top"/>
    </xf>
    <xf numFmtId="2" fontId="6" fillId="0" borderId="16" xfId="0" applyNumberFormat="1" applyFont="1" applyBorder="1" applyAlignment="1">
      <alignment vertical="top"/>
    </xf>
    <xf numFmtId="168" fontId="0" fillId="0" borderId="0" xfId="0" applyNumberFormat="1"/>
    <xf numFmtId="0" fontId="3" fillId="0" borderId="20" xfId="0" applyFont="1" applyBorder="1" applyAlignment="1">
      <alignment vertical="top" wrapText="1"/>
    </xf>
    <xf numFmtId="0" fontId="0" fillId="0" borderId="19" xfId="0" applyBorder="1"/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A08B4562-5CAA-47CC-9D5E-1A76BFF5D5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9"/>
  <sheetViews>
    <sheetView tabSelected="1" topLeftCell="A4" zoomScale="87" zoomScaleNormal="85" workbookViewId="0">
      <selection activeCell="I18" sqref="I18"/>
    </sheetView>
  </sheetViews>
  <sheetFormatPr baseColWidth="10" defaultColWidth="11.42578125" defaultRowHeight="12.75" x14ac:dyDescent="0.2"/>
  <cols>
    <col min="1" max="1" width="24.42578125" customWidth="1"/>
    <col min="2" max="2" width="16" style="52" customWidth="1"/>
    <col min="3" max="3" width="11.42578125" style="53"/>
    <col min="4" max="4" width="17" style="71" customWidth="1"/>
    <col min="5" max="5" width="10" customWidth="1"/>
    <col min="8" max="8" width="10.5703125" customWidth="1"/>
    <col min="9" max="9" width="85.7109375" style="8" customWidth="1"/>
    <col min="12" max="12" width="11" style="28" customWidth="1"/>
    <col min="13" max="13" width="11.42578125" hidden="1" customWidth="1"/>
  </cols>
  <sheetData>
    <row r="2" spans="1:12" s="38" customFormat="1" ht="20.25" x14ac:dyDescent="0.3">
      <c r="A2" s="37" t="s">
        <v>0</v>
      </c>
      <c r="B2" s="44"/>
      <c r="C2" s="45"/>
      <c r="D2" s="63"/>
      <c r="I2" s="39"/>
    </row>
    <row r="3" spans="1:12" ht="13.5" thickBot="1" x14ac:dyDescent="0.25">
      <c r="A3" s="2"/>
      <c r="B3" s="46"/>
      <c r="C3" s="47"/>
      <c r="D3" s="64"/>
      <c r="E3" s="3"/>
      <c r="L3"/>
    </row>
    <row r="4" spans="1:12" ht="47.1" customHeight="1" thickBot="1" x14ac:dyDescent="0.25">
      <c r="A4" s="4" t="s">
        <v>1</v>
      </c>
      <c r="B4" s="48" t="s">
        <v>2</v>
      </c>
      <c r="C4" s="49" t="s">
        <v>3</v>
      </c>
      <c r="D4" s="65" t="s">
        <v>4</v>
      </c>
      <c r="E4" s="33" t="s">
        <v>5</v>
      </c>
      <c r="I4" s="12" t="s">
        <v>6</v>
      </c>
      <c r="L4"/>
    </row>
    <row r="5" spans="1:12" ht="12.75" customHeight="1" x14ac:dyDescent="0.2">
      <c r="A5" s="5" t="s">
        <v>7</v>
      </c>
      <c r="B5" s="61">
        <v>238958.5</v>
      </c>
      <c r="C5" s="61">
        <v>21411.81</v>
      </c>
      <c r="D5" s="76">
        <v>260370.31</v>
      </c>
      <c r="E5" s="80">
        <v>2637.87</v>
      </c>
      <c r="H5" s="22"/>
      <c r="I5" s="9">
        <v>210</v>
      </c>
      <c r="K5" s="40"/>
      <c r="L5"/>
    </row>
    <row r="6" spans="1:12" ht="12.75" customHeight="1" x14ac:dyDescent="0.2">
      <c r="A6" s="5" t="s">
        <v>8</v>
      </c>
      <c r="B6" s="60">
        <v>8426.2000000000007</v>
      </c>
      <c r="C6" s="60">
        <v>563.4</v>
      </c>
      <c r="D6" s="77">
        <v>8989.6</v>
      </c>
      <c r="E6" s="34">
        <v>89.7</v>
      </c>
      <c r="F6" t="s">
        <v>9</v>
      </c>
      <c r="I6" s="10">
        <v>211</v>
      </c>
      <c r="K6" s="40"/>
      <c r="L6"/>
    </row>
    <row r="7" spans="1:12" ht="12.75" customHeight="1" x14ac:dyDescent="0.2">
      <c r="A7" s="82" t="s">
        <v>10</v>
      </c>
      <c r="B7" s="81">
        <v>71850.61</v>
      </c>
      <c r="C7" s="60">
        <v>5039.1499999999996</v>
      </c>
      <c r="D7" s="77">
        <v>76889.759999999995</v>
      </c>
      <c r="E7">
        <v>595.70000000000005</v>
      </c>
      <c r="F7" s="83"/>
      <c r="G7" t="s">
        <v>9</v>
      </c>
      <c r="I7" s="10">
        <v>212</v>
      </c>
      <c r="K7" s="40"/>
      <c r="L7"/>
    </row>
    <row r="8" spans="1:12" ht="12.75" customHeight="1" x14ac:dyDescent="0.2">
      <c r="A8" s="5" t="s">
        <v>11</v>
      </c>
      <c r="B8" s="60">
        <v>9882.99</v>
      </c>
      <c r="C8" s="60">
        <v>335.9</v>
      </c>
      <c r="D8" s="77">
        <v>10218.89</v>
      </c>
      <c r="E8" s="34">
        <v>87</v>
      </c>
      <c r="I8" s="10">
        <v>213</v>
      </c>
      <c r="K8" s="40"/>
      <c r="L8"/>
    </row>
    <row r="9" spans="1:12" ht="12.75" customHeight="1" x14ac:dyDescent="0.2">
      <c r="A9" s="5" t="s">
        <v>12</v>
      </c>
      <c r="B9" s="60">
        <v>4780.3100000000004</v>
      </c>
      <c r="C9" s="60">
        <v>275.8</v>
      </c>
      <c r="D9" s="77">
        <v>5056.1099999999997</v>
      </c>
      <c r="E9" s="34">
        <v>78.599999999999994</v>
      </c>
      <c r="F9" t="s">
        <v>9</v>
      </c>
      <c r="G9" s="32" t="s">
        <v>9</v>
      </c>
      <c r="I9" s="10">
        <v>223</v>
      </c>
      <c r="K9" s="40"/>
      <c r="L9"/>
    </row>
    <row r="10" spans="1:12" x14ac:dyDescent="0.2">
      <c r="A10" s="5" t="s">
        <v>13</v>
      </c>
      <c r="B10" s="60">
        <v>1311.6</v>
      </c>
      <c r="C10" s="60">
        <v>0</v>
      </c>
      <c r="D10" s="77">
        <v>1311.6</v>
      </c>
      <c r="E10" s="35">
        <v>0</v>
      </c>
      <c r="F10" t="s">
        <v>9</v>
      </c>
      <c r="G10" t="s">
        <v>9</v>
      </c>
      <c r="I10" s="10">
        <v>239</v>
      </c>
      <c r="J10" t="s">
        <v>9</v>
      </c>
      <c r="K10" s="40"/>
      <c r="L10"/>
    </row>
    <row r="11" spans="1:12" ht="12.75" customHeight="1" x14ac:dyDescent="0.2">
      <c r="A11" s="5" t="s">
        <v>14</v>
      </c>
      <c r="B11" s="59">
        <v>16888.900000000001</v>
      </c>
      <c r="C11" s="59">
        <v>751.4</v>
      </c>
      <c r="D11" s="77">
        <v>17640.3</v>
      </c>
      <c r="E11" s="35">
        <v>153</v>
      </c>
      <c r="F11" t="s">
        <v>9</v>
      </c>
      <c r="G11" t="s">
        <v>9</v>
      </c>
      <c r="I11" s="10" t="s">
        <v>15</v>
      </c>
      <c r="J11" t="s">
        <v>9</v>
      </c>
      <c r="K11" s="40"/>
      <c r="L11"/>
    </row>
    <row r="12" spans="1:12" x14ac:dyDescent="0.2">
      <c r="A12" s="5" t="s">
        <v>16</v>
      </c>
      <c r="B12" s="60">
        <v>5020.3999999999996</v>
      </c>
      <c r="C12" s="60">
        <v>1099.8</v>
      </c>
      <c r="D12" s="66">
        <v>6120.2</v>
      </c>
      <c r="E12" s="34">
        <v>116</v>
      </c>
      <c r="F12" s="32" t="s">
        <v>9</v>
      </c>
      <c r="I12" s="10">
        <v>238</v>
      </c>
      <c r="J12" t="s">
        <v>9</v>
      </c>
      <c r="K12" s="40"/>
      <c r="L12"/>
    </row>
    <row r="13" spans="1:12" ht="12.75" customHeight="1" x14ac:dyDescent="0.2">
      <c r="A13" s="5" t="s">
        <v>17</v>
      </c>
      <c r="B13" s="60">
        <v>16118.29</v>
      </c>
      <c r="C13" s="60">
        <v>1086.5999999999999</v>
      </c>
      <c r="D13" s="77">
        <v>17204.89</v>
      </c>
      <c r="E13" s="34">
        <v>46</v>
      </c>
      <c r="F13" t="s">
        <v>9</v>
      </c>
      <c r="I13" s="10">
        <v>242</v>
      </c>
      <c r="J13" t="s">
        <v>9</v>
      </c>
      <c r="K13" s="40"/>
      <c r="L13"/>
    </row>
    <row r="14" spans="1:12" ht="12.75" customHeight="1" x14ac:dyDescent="0.2">
      <c r="A14" s="5" t="s">
        <v>18</v>
      </c>
      <c r="B14" s="60">
        <v>27365.98</v>
      </c>
      <c r="C14" s="60">
        <v>1823.2</v>
      </c>
      <c r="D14" s="77">
        <v>29189.18</v>
      </c>
      <c r="E14" s="34">
        <v>106</v>
      </c>
      <c r="F14" t="s">
        <v>9</v>
      </c>
      <c r="I14" s="10">
        <v>243</v>
      </c>
      <c r="J14" t="s">
        <v>9</v>
      </c>
      <c r="K14" s="40"/>
      <c r="L14"/>
    </row>
    <row r="15" spans="1:12" x14ac:dyDescent="0.2">
      <c r="A15" s="5" t="s">
        <v>19</v>
      </c>
      <c r="B15" s="60">
        <v>216</v>
      </c>
      <c r="C15" s="60">
        <v>37.200000000000003</v>
      </c>
      <c r="D15" s="77">
        <v>253.2</v>
      </c>
      <c r="E15" s="35">
        <v>0</v>
      </c>
      <c r="F15" s="29" t="s">
        <v>20</v>
      </c>
      <c r="G15" s="16" t="s">
        <v>20</v>
      </c>
      <c r="H15" s="18"/>
      <c r="I15" s="10">
        <v>245</v>
      </c>
      <c r="J15" t="s">
        <v>9</v>
      </c>
      <c r="K15" s="40"/>
      <c r="L15"/>
    </row>
    <row r="16" spans="1:12" x14ac:dyDescent="0.2">
      <c r="A16" s="5" t="s">
        <v>21</v>
      </c>
      <c r="B16" s="60">
        <v>1839.95</v>
      </c>
      <c r="C16" s="60">
        <v>70</v>
      </c>
      <c r="D16" s="77">
        <v>1909.95</v>
      </c>
      <c r="E16" s="35">
        <v>0.65</v>
      </c>
      <c r="F16" s="30" t="s">
        <v>22</v>
      </c>
      <c r="G16" s="17" t="s">
        <v>23</v>
      </c>
      <c r="H16" s="18"/>
      <c r="I16" s="10">
        <v>246</v>
      </c>
      <c r="J16" t="s">
        <v>9</v>
      </c>
      <c r="K16" s="40"/>
      <c r="L16"/>
    </row>
    <row r="17" spans="1:12" ht="12.75" customHeight="1" x14ac:dyDescent="0.2">
      <c r="A17" s="5" t="s">
        <v>24</v>
      </c>
      <c r="B17" s="60">
        <v>822.98</v>
      </c>
      <c r="C17" s="60">
        <v>13.8</v>
      </c>
      <c r="D17" s="77">
        <v>836.78</v>
      </c>
      <c r="E17" s="34">
        <v>35.700000000000003</v>
      </c>
      <c r="F17" s="31">
        <f>B18+B19+B20+B21+B22+B23+B24+B25+B26+B15</f>
        <v>10553.569000000001</v>
      </c>
      <c r="G17" s="13">
        <f>E18+E19+E20+E21+E22+E23+E24+E25+E26+E15</f>
        <v>126.32000000000001</v>
      </c>
      <c r="H17" s="19"/>
      <c r="I17" s="10">
        <v>230</v>
      </c>
      <c r="J17" t="s">
        <v>9</v>
      </c>
      <c r="K17" s="40"/>
      <c r="L17"/>
    </row>
    <row r="18" spans="1:12" ht="12.75" customHeight="1" x14ac:dyDescent="0.2">
      <c r="A18" s="5" t="s">
        <v>25</v>
      </c>
      <c r="B18" s="73">
        <v>73.453999999999994</v>
      </c>
      <c r="C18" s="59">
        <v>1.716</v>
      </c>
      <c r="D18" s="67">
        <v>75.17</v>
      </c>
      <c r="E18" s="35">
        <v>3.75</v>
      </c>
      <c r="F18" t="s">
        <v>9</v>
      </c>
      <c r="I18" s="41" t="s">
        <v>26</v>
      </c>
      <c r="J18" t="s">
        <v>9</v>
      </c>
      <c r="K18" s="40"/>
      <c r="L18"/>
    </row>
    <row r="19" spans="1:12" x14ac:dyDescent="0.2">
      <c r="A19" s="5" t="s">
        <v>27</v>
      </c>
      <c r="B19" s="60">
        <v>7078.3</v>
      </c>
      <c r="C19" s="60">
        <v>996.8</v>
      </c>
      <c r="D19" s="67">
        <v>8075.1</v>
      </c>
      <c r="E19" s="35">
        <v>0</v>
      </c>
      <c r="I19" s="10" t="s">
        <v>28</v>
      </c>
      <c r="K19" s="40"/>
      <c r="L19"/>
    </row>
    <row r="20" spans="1:12" x14ac:dyDescent="0.2">
      <c r="A20" s="5" t="s">
        <v>29</v>
      </c>
      <c r="B20" s="60">
        <v>102.14</v>
      </c>
      <c r="C20" s="60">
        <v>1</v>
      </c>
      <c r="D20" s="77">
        <v>103.14</v>
      </c>
      <c r="E20" s="34">
        <v>0.8</v>
      </c>
      <c r="F20" t="s">
        <v>9</v>
      </c>
      <c r="G20" s="16" t="s">
        <v>30</v>
      </c>
      <c r="H20" s="18"/>
      <c r="I20" s="10">
        <v>26303</v>
      </c>
      <c r="J20" t="s">
        <v>9</v>
      </c>
      <c r="K20" s="40"/>
      <c r="L20"/>
    </row>
    <row r="21" spans="1:12" ht="12.75" customHeight="1" x14ac:dyDescent="0.2">
      <c r="A21" s="5" t="s">
        <v>31</v>
      </c>
      <c r="B21" s="60">
        <v>7.3</v>
      </c>
      <c r="C21" s="59">
        <v>0</v>
      </c>
      <c r="D21" s="77">
        <v>7.3</v>
      </c>
      <c r="E21" s="34">
        <v>0.3</v>
      </c>
      <c r="F21" t="s">
        <v>9</v>
      </c>
      <c r="G21" s="17" t="s">
        <v>32</v>
      </c>
      <c r="H21" s="18"/>
      <c r="I21" s="10">
        <v>26304</v>
      </c>
      <c r="J21" t="s">
        <v>9</v>
      </c>
      <c r="K21" s="40"/>
      <c r="L21"/>
    </row>
    <row r="22" spans="1:12" x14ac:dyDescent="0.2">
      <c r="A22" s="5" t="s">
        <v>33</v>
      </c>
      <c r="B22" s="60">
        <v>246.3</v>
      </c>
      <c r="C22" s="59">
        <v>0</v>
      </c>
      <c r="D22" s="77">
        <v>246.3</v>
      </c>
      <c r="E22" s="35">
        <v>0.3</v>
      </c>
      <c r="F22" t="s">
        <v>9</v>
      </c>
      <c r="G22" s="17" t="s">
        <v>34</v>
      </c>
      <c r="H22" s="18"/>
      <c r="I22" s="10">
        <v>26305</v>
      </c>
      <c r="J22" t="s">
        <v>9</v>
      </c>
      <c r="K22" s="40"/>
      <c r="L22"/>
    </row>
    <row r="23" spans="1:12" x14ac:dyDescent="0.2">
      <c r="A23" s="5" t="s">
        <v>35</v>
      </c>
      <c r="B23" s="60">
        <v>40</v>
      </c>
      <c r="C23" s="59">
        <v>0</v>
      </c>
      <c r="D23" s="77">
        <v>40</v>
      </c>
      <c r="E23" s="34">
        <v>0</v>
      </c>
      <c r="F23" t="s">
        <v>9</v>
      </c>
      <c r="G23" s="17" t="s">
        <v>36</v>
      </c>
      <c r="H23" s="18"/>
      <c r="I23" s="10">
        <v>260</v>
      </c>
      <c r="J23" t="s">
        <v>9</v>
      </c>
      <c r="K23" s="40"/>
      <c r="L23"/>
    </row>
    <row r="24" spans="1:12" ht="15" x14ac:dyDescent="0.2">
      <c r="A24" s="5" t="s">
        <v>37</v>
      </c>
      <c r="B24" s="74">
        <v>220.8</v>
      </c>
      <c r="C24" s="59">
        <v>4.9000000000000004</v>
      </c>
      <c r="D24" s="77">
        <v>225.7</v>
      </c>
      <c r="E24" s="78">
        <v>0.5</v>
      </c>
      <c r="F24" t="s">
        <v>9</v>
      </c>
      <c r="G24" s="14">
        <f>G17/F17</f>
        <v>1.1969410537800056E-2</v>
      </c>
      <c r="H24" s="20"/>
      <c r="I24" s="10" t="s">
        <v>38</v>
      </c>
      <c r="J24" t="s">
        <v>9</v>
      </c>
      <c r="K24" s="40"/>
      <c r="L24"/>
    </row>
    <row r="25" spans="1:12" ht="15" x14ac:dyDescent="0.2">
      <c r="A25" s="5" t="s">
        <v>39</v>
      </c>
      <c r="B25" s="60">
        <v>572.29999999999995</v>
      </c>
      <c r="C25" s="60">
        <v>20.100000000000001</v>
      </c>
      <c r="D25" s="77">
        <v>592.4</v>
      </c>
      <c r="E25" s="78">
        <v>0</v>
      </c>
      <c r="F25" t="s">
        <v>9</v>
      </c>
      <c r="I25" s="10">
        <v>26301</v>
      </c>
      <c r="J25" t="s">
        <v>9</v>
      </c>
      <c r="K25" s="40"/>
      <c r="L25" s="32" t="s">
        <v>9</v>
      </c>
    </row>
    <row r="26" spans="1:12" x14ac:dyDescent="0.2">
      <c r="A26" s="5" t="s">
        <v>40</v>
      </c>
      <c r="B26" s="60">
        <v>1996.9749999999999</v>
      </c>
      <c r="C26" s="60">
        <v>54.720999999999997</v>
      </c>
      <c r="D26" s="67">
        <v>2051.6959999999999</v>
      </c>
      <c r="E26" s="34">
        <v>120.67</v>
      </c>
      <c r="F26" t="s">
        <v>9</v>
      </c>
      <c r="I26" s="10">
        <v>263</v>
      </c>
      <c r="J26" t="s">
        <v>9</v>
      </c>
      <c r="K26" s="40"/>
      <c r="L26"/>
    </row>
    <row r="27" spans="1:12" x14ac:dyDescent="0.2">
      <c r="A27" s="5" t="s">
        <v>41</v>
      </c>
      <c r="B27" s="60">
        <v>98.8</v>
      </c>
      <c r="C27" s="60">
        <v>0.1</v>
      </c>
      <c r="D27" s="77">
        <v>98.9</v>
      </c>
      <c r="E27" s="34">
        <v>16.100000000000001</v>
      </c>
      <c r="F27" t="s">
        <v>9</v>
      </c>
      <c r="I27" s="10" t="s">
        <v>42</v>
      </c>
      <c r="J27" t="s">
        <v>9</v>
      </c>
      <c r="K27" s="40"/>
      <c r="L27"/>
    </row>
    <row r="28" spans="1:12" x14ac:dyDescent="0.2">
      <c r="A28" s="5" t="s">
        <v>43</v>
      </c>
      <c r="B28" s="60">
        <v>1785.93</v>
      </c>
      <c r="C28" s="59">
        <v>182</v>
      </c>
      <c r="D28" s="77">
        <v>1967.93</v>
      </c>
      <c r="E28" s="34">
        <v>50.1</v>
      </c>
      <c r="F28" t="s">
        <v>9</v>
      </c>
      <c r="I28" s="10">
        <v>272</v>
      </c>
      <c r="K28" s="40"/>
      <c r="L28"/>
    </row>
    <row r="29" spans="1:12" ht="12.75" customHeight="1" x14ac:dyDescent="0.2">
      <c r="A29" s="5" t="s">
        <v>44</v>
      </c>
      <c r="B29" s="74">
        <v>483</v>
      </c>
      <c r="C29" s="53">
        <v>86.59</v>
      </c>
      <c r="D29" s="77">
        <v>569.59</v>
      </c>
      <c r="E29" s="35">
        <v>0.2</v>
      </c>
      <c r="F29" t="s">
        <v>9</v>
      </c>
      <c r="I29" s="41" t="s">
        <v>45</v>
      </c>
      <c r="K29" s="40"/>
      <c r="L29"/>
    </row>
    <row r="30" spans="1:12" ht="12.75" customHeight="1" x14ac:dyDescent="0.2">
      <c r="A30" s="5" t="s">
        <v>46</v>
      </c>
      <c r="B30" s="60">
        <v>84.25</v>
      </c>
      <c r="C30" s="60">
        <v>2.2000000000000002</v>
      </c>
      <c r="D30" s="77">
        <v>86.45</v>
      </c>
      <c r="E30" s="34">
        <v>0</v>
      </c>
      <c r="F30" t="s">
        <v>9</v>
      </c>
      <c r="G30" s="16" t="s">
        <v>47</v>
      </c>
      <c r="H30" s="18"/>
      <c r="I30" s="10">
        <v>280</v>
      </c>
      <c r="K30" s="40"/>
      <c r="L30"/>
    </row>
    <row r="31" spans="1:12" ht="12.75" customHeight="1" x14ac:dyDescent="0.2">
      <c r="A31" s="5" t="s">
        <v>48</v>
      </c>
      <c r="B31" s="60">
        <v>1156.3499999999999</v>
      </c>
      <c r="C31" s="60">
        <v>100.94</v>
      </c>
      <c r="D31" s="77">
        <v>1257.29</v>
      </c>
      <c r="E31" s="34">
        <v>5.6</v>
      </c>
      <c r="F31" t="s">
        <v>9</v>
      </c>
      <c r="G31" s="17" t="s">
        <v>49</v>
      </c>
      <c r="H31" s="18"/>
      <c r="I31" s="10">
        <v>281</v>
      </c>
      <c r="K31" s="40"/>
      <c r="L31"/>
    </row>
    <row r="32" spans="1:12" ht="13.5" customHeight="1" x14ac:dyDescent="0.2">
      <c r="A32" s="5" t="s">
        <v>50</v>
      </c>
      <c r="B32" s="75">
        <v>5614.92</v>
      </c>
      <c r="C32" s="62">
        <v>165.7</v>
      </c>
      <c r="D32" s="68">
        <v>5780.62</v>
      </c>
      <c r="E32" s="36">
        <v>14</v>
      </c>
      <c r="F32" t="s">
        <v>9</v>
      </c>
      <c r="G32" s="17" t="s">
        <v>51</v>
      </c>
      <c r="H32" s="18"/>
      <c r="I32" s="11" t="s">
        <v>52</v>
      </c>
      <c r="K32" s="40"/>
      <c r="L32"/>
    </row>
    <row r="33" spans="1:15" ht="13.5" customHeight="1" x14ac:dyDescent="0.2">
      <c r="A33" s="6" t="s">
        <v>4</v>
      </c>
      <c r="B33" s="58">
        <v>423043.52899999998</v>
      </c>
      <c r="C33" s="58">
        <v>34124.826999999997</v>
      </c>
      <c r="D33" s="69">
        <f>SUM(D5:D32)</f>
        <v>457168.35600000003</v>
      </c>
      <c r="E33" s="7">
        <f>SUM(E5:E32)</f>
        <v>4158.54</v>
      </c>
      <c r="G33" s="15">
        <f>E33/B33</f>
        <v>9.8300522639598164E-3</v>
      </c>
      <c r="H33" s="21"/>
      <c r="K33" s="40"/>
    </row>
    <row r="34" spans="1:15" x14ac:dyDescent="0.2">
      <c r="A34" s="25"/>
      <c r="B34" s="50"/>
      <c r="C34" s="51" t="s">
        <v>53</v>
      </c>
      <c r="D34" s="70">
        <v>457168.35600000003</v>
      </c>
      <c r="E34" s="26"/>
      <c r="G34" s="21"/>
      <c r="H34" s="21"/>
      <c r="K34" s="40"/>
      <c r="L34" s="40"/>
      <c r="M34" s="40"/>
      <c r="N34" s="40"/>
      <c r="O34" s="40"/>
    </row>
    <row r="35" spans="1:15" ht="12.75" customHeight="1" x14ac:dyDescent="0.2">
      <c r="K35" s="43"/>
      <c r="L35" s="43"/>
      <c r="M35" s="43"/>
      <c r="N35" s="43"/>
      <c r="O35" s="43"/>
    </row>
    <row r="36" spans="1:15" ht="12.75" customHeight="1" x14ac:dyDescent="0.2">
      <c r="B36" s="54" t="s">
        <v>54</v>
      </c>
      <c r="C36" s="54" t="s">
        <v>55</v>
      </c>
      <c r="D36" s="72" t="s">
        <v>20</v>
      </c>
      <c r="E36" s="24" t="s">
        <v>56</v>
      </c>
      <c r="F36" s="24" t="s">
        <v>57</v>
      </c>
      <c r="G36" s="24" t="s">
        <v>24</v>
      </c>
      <c r="J36" s="40"/>
      <c r="K36" s="43"/>
      <c r="L36" s="43"/>
      <c r="M36" s="43"/>
      <c r="N36" s="43"/>
      <c r="O36" s="43"/>
    </row>
    <row r="37" spans="1:15" ht="12.75" customHeight="1" x14ac:dyDescent="0.2">
      <c r="A37" s="1" t="s">
        <v>58</v>
      </c>
      <c r="B37" s="52">
        <f>B5+B6+B8+B9</f>
        <v>262048</v>
      </c>
      <c r="C37" s="53">
        <f>B10+B11+B12+B13+B14</f>
        <v>66705.17</v>
      </c>
      <c r="D37" s="71">
        <f>B15+B18+B19+B20+B21+B22+B23+B24+B25+B26</f>
        <v>10553.569000000001</v>
      </c>
      <c r="E37" s="23">
        <f>B28+B29</f>
        <v>2268.9300000000003</v>
      </c>
      <c r="F37" s="23">
        <f>B30+B31</f>
        <v>1240.5999999999999</v>
      </c>
      <c r="G37" s="23">
        <f>B17</f>
        <v>822.98</v>
      </c>
      <c r="J37" s="40"/>
      <c r="K37" s="43"/>
      <c r="L37" s="43"/>
      <c r="M37" s="43"/>
      <c r="N37" s="43"/>
      <c r="O37" s="43"/>
    </row>
    <row r="38" spans="1:15" ht="12.75" customHeight="1" x14ac:dyDescent="0.2">
      <c r="A38" s="1" t="s">
        <v>23</v>
      </c>
      <c r="B38" s="52">
        <f>E5+E6+E8+E9</f>
        <v>2893.1699999999996</v>
      </c>
      <c r="C38" s="53">
        <f>E10+E11+E12+E13+E14</f>
        <v>421</v>
      </c>
      <c r="D38" s="71">
        <f>E15+E18+E20+E21+E22+E23+E24+E25+E26</f>
        <v>126.32000000000001</v>
      </c>
      <c r="E38" s="23">
        <f>E28+E29</f>
        <v>50.300000000000004</v>
      </c>
      <c r="F38" s="23">
        <f>E30+E31</f>
        <v>5.6</v>
      </c>
      <c r="G38" s="23">
        <f>E17</f>
        <v>35.700000000000003</v>
      </c>
      <c r="I38"/>
      <c r="J38" s="40"/>
      <c r="K38" s="40"/>
      <c r="L38" s="40"/>
      <c r="M38" s="40"/>
      <c r="N38" s="40"/>
      <c r="O38" s="40"/>
    </row>
    <row r="39" spans="1:15" ht="12.75" customHeight="1" x14ac:dyDescent="0.2">
      <c r="B39" s="56" t="s">
        <v>9</v>
      </c>
      <c r="C39" s="57" t="s">
        <v>9</v>
      </c>
      <c r="D39" s="71" t="s">
        <v>9</v>
      </c>
      <c r="E39" s="22">
        <f>E38/E37</f>
        <v>2.2169040032085606E-2</v>
      </c>
      <c r="F39" s="22">
        <f t="shared" ref="F39:G39" si="0">F38/F37</f>
        <v>4.5139448653877152E-3</v>
      </c>
      <c r="G39" s="22">
        <f t="shared" si="0"/>
        <v>4.3378939949938029E-2</v>
      </c>
      <c r="J39" s="40"/>
      <c r="K39" s="40"/>
      <c r="L39" s="40"/>
      <c r="M39" s="40"/>
      <c r="N39" s="40"/>
      <c r="O39" s="40"/>
    </row>
    <row r="40" spans="1:15" ht="12.75" customHeight="1" x14ac:dyDescent="0.2">
      <c r="J40" s="40"/>
      <c r="K40" s="40"/>
      <c r="L40" s="40"/>
      <c r="M40" s="40"/>
      <c r="N40" s="40"/>
      <c r="O40" s="40"/>
    </row>
    <row r="41" spans="1:15" ht="12.75" customHeight="1" x14ac:dyDescent="0.2">
      <c r="J41" s="40"/>
      <c r="K41" s="40"/>
      <c r="L41" s="40"/>
      <c r="M41" s="40"/>
      <c r="N41" s="40"/>
      <c r="O41" s="40"/>
    </row>
    <row r="42" spans="1:15" ht="12.75" customHeight="1" x14ac:dyDescent="0.2">
      <c r="K42" s="79"/>
      <c r="L42" s="79"/>
      <c r="M42" s="79"/>
      <c r="N42" s="79"/>
      <c r="O42" s="79"/>
    </row>
    <row r="43" spans="1:15" ht="12.75" customHeight="1" x14ac:dyDescent="0.2">
      <c r="J43" s="40"/>
      <c r="K43" s="40"/>
      <c r="L43" s="40"/>
      <c r="M43" s="40"/>
      <c r="N43" s="40"/>
      <c r="O43" s="42"/>
    </row>
    <row r="44" spans="1:15" ht="12.75" customHeight="1" x14ac:dyDescent="0.2">
      <c r="C44" s="55" t="s">
        <v>59</v>
      </c>
      <c r="E44" t="s">
        <v>60</v>
      </c>
      <c r="K44" s="40"/>
    </row>
    <row r="45" spans="1:15" x14ac:dyDescent="0.2">
      <c r="A45" s="1" t="s">
        <v>58</v>
      </c>
      <c r="C45" s="53">
        <f>D37+E37+F37+B17</f>
        <v>14886.079000000002</v>
      </c>
      <c r="E45" s="23">
        <f>E37+F37</f>
        <v>3509.53</v>
      </c>
      <c r="K45" s="40"/>
    </row>
    <row r="46" spans="1:15" x14ac:dyDescent="0.2">
      <c r="A46" s="1" t="s">
        <v>23</v>
      </c>
      <c r="C46" s="53">
        <f>E17+D38+E38+F38</f>
        <v>217.92000000000002</v>
      </c>
      <c r="E46" s="23">
        <f>E38+F38</f>
        <v>55.900000000000006</v>
      </c>
      <c r="K46" s="40"/>
    </row>
    <row r="47" spans="1:15" x14ac:dyDescent="0.2">
      <c r="E47" s="22">
        <f>E46/E45</f>
        <v>1.5928058742908594E-2</v>
      </c>
      <c r="K47" s="40"/>
    </row>
    <row r="48" spans="1:15" x14ac:dyDescent="0.2">
      <c r="K48" s="40"/>
    </row>
    <row r="49" spans="6:11" x14ac:dyDescent="0.2">
      <c r="K49" s="40"/>
    </row>
    <row r="50" spans="6:11" x14ac:dyDescent="0.2">
      <c r="K50" s="40"/>
    </row>
    <row r="51" spans="6:11" x14ac:dyDescent="0.2">
      <c r="K51" s="40"/>
    </row>
    <row r="52" spans="6:11" x14ac:dyDescent="0.2">
      <c r="K52" s="40"/>
    </row>
    <row r="53" spans="6:11" x14ac:dyDescent="0.2">
      <c r="K53" s="40"/>
    </row>
    <row r="54" spans="6:11" x14ac:dyDescent="0.2">
      <c r="K54" s="40"/>
    </row>
    <row r="60" spans="6:11" ht="15" x14ac:dyDescent="0.25">
      <c r="F60" s="27"/>
    </row>
    <row r="61" spans="6:11" ht="15" x14ac:dyDescent="0.25">
      <c r="F61" s="27"/>
    </row>
    <row r="62" spans="6:11" ht="15" x14ac:dyDescent="0.25">
      <c r="F62" s="27"/>
    </row>
    <row r="63" spans="6:11" ht="15" x14ac:dyDescent="0.25">
      <c r="F63" s="27"/>
    </row>
    <row r="64" spans="6:11" ht="15" x14ac:dyDescent="0.25">
      <c r="F64" s="27"/>
    </row>
    <row r="65" spans="6:6" ht="15" x14ac:dyDescent="0.25">
      <c r="F65" s="27"/>
    </row>
    <row r="66" spans="6:6" ht="15" x14ac:dyDescent="0.25">
      <c r="F66" s="27"/>
    </row>
    <row r="67" spans="6:6" ht="15" x14ac:dyDescent="0.25">
      <c r="F67" s="27"/>
    </row>
    <row r="68" spans="6:6" ht="15" x14ac:dyDescent="0.25">
      <c r="F68" s="27"/>
    </row>
    <row r="69" spans="6:6" ht="15" x14ac:dyDescent="0.25">
      <c r="F69" s="27"/>
    </row>
  </sheetData>
  <phoneticPr fontId="1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A993FA06034149A4F4A6BCA16C635A" ma:contentTypeVersion="18" ma:contentTypeDescription="Opprett et nytt dokument." ma:contentTypeScope="" ma:versionID="2c2b62691f0578349b4652a0ddefbcca">
  <xsd:schema xmlns:xsd="http://www.w3.org/2001/XMLSchema" xmlns:xs="http://www.w3.org/2001/XMLSchema" xmlns:p="http://schemas.microsoft.com/office/2006/metadata/properties" xmlns:ns2="ca40607e-4f84-435b-bd38-ab136992a410" xmlns:ns3="6c58b7ab-99e5-4cbd-bec7-430328aba256" targetNamespace="http://schemas.microsoft.com/office/2006/metadata/properties" ma:root="true" ma:fieldsID="7cc4278ec3e98755d2ca281b5ae5202d" ns2:_="" ns3:_="">
    <xsd:import namespace="ca40607e-4f84-435b-bd38-ab136992a410"/>
    <xsd:import namespace="6c58b7ab-99e5-4cbd-bec7-430328aba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0607e-4f84-435b-bd38-ab136992a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1f620bf-af77-487a-b941-56b54b6778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b7ab-99e5-4cbd-bec7-430328aba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e984cc-d607-43fc-8695-88959af4fdff}" ma:internalName="TaxCatchAll" ma:showField="CatchAllData" ma:web="6c58b7ab-99e5-4cbd-bec7-430328aba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0607e-4f84-435b-bd38-ab136992a410">
      <Terms xmlns="http://schemas.microsoft.com/office/infopath/2007/PartnerControls"/>
    </lcf76f155ced4ddcb4097134ff3c332f>
    <TaxCatchAll xmlns="6c58b7ab-99e5-4cbd-bec7-430328aba2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FEF35C-29FC-4E7F-866F-BB42FAEFD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0607e-4f84-435b-bd38-ab136992a410"/>
    <ds:schemaRef ds:uri="6c58b7ab-99e5-4cbd-bec7-430328aba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71E5B9-5B49-4A72-A7C7-99930F336AF5}">
  <ds:schemaRefs>
    <ds:schemaRef ds:uri="6c58b7ab-99e5-4cbd-bec7-430328aba256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ca40607e-4f84-435b-bd38-ab136992a410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0AA6AE-0C1B-4779-9F66-5168864678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Ark3</vt:lpstr>
    </vt:vector>
  </TitlesOfParts>
  <Manager/>
  <Company>Debio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Kaare K. Johnsen</dc:creator>
  <cp:keywords/>
  <dc:description/>
  <cp:lastModifiedBy>Lene Nilssen</cp:lastModifiedBy>
  <cp:revision/>
  <dcterms:created xsi:type="dcterms:W3CDTF">2004-01-06T07:19:24Z</dcterms:created>
  <dcterms:modified xsi:type="dcterms:W3CDTF">2025-03-04T14:16:52Z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0x01010035A993FA06034149A4F4A6BCA16C635A</vt:lpwstr>
  </property>
  <property fmtid="{D5CDD505-2E9C-101B-9397-08002B2CF9AE}" pid="3" name="MediaServiceImageTags">
    <vt:lpwstr/>
  </property>
</Properties>
</file>